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Read me" sheetId="1" state="visible" r:id="rId1"/>
    <sheet name="Service model" sheetId="2" state="visible" r:id="rId2"/>
    <sheet name="Service fit" sheetId="3" state="visible" r:id="rId3"/>
    <sheet name="Profit model" sheetId="4" state="visible" r:id="rId4"/>
    <sheet name="Profit fit" sheetId="5" state="visible" r:id="rId5"/>
    <sheet name="Data" sheetId="6" state="visible" r:id="rId6"/>
    <sheet name="Group checks" sheetId="7" state="visible" r:id="rId7"/>
    <sheet name="Price revision" sheetId="8" state="visible" r:id="rId8"/>
  </sheets>
  <definedNames>
    <definedName name="_xlnm._FilterDatabase" localSheetId="6" hidden="1">'Group checks'!$A$1:$D$3</definedName>
  </definedNames>
</workbook>
</file>

<file path=xl/sharedStrings.xml><?xml version="1.0" encoding="utf-8"?>
<sst xmlns="http://schemas.openxmlformats.org/spreadsheetml/2006/main" count="55" uniqueCount="55">
  <si>
    <t xml:space="preserve">Field</t>
  </si>
  <si>
    <t xml:space="preserve">Detail</t>
  </si>
  <si>
    <t xml:space="preserve">Purpose</t>
  </si>
  <si>
    <t xml:space="preserve">Instructor worked Excel solutions</t>
  </si>
  <si>
    <t xml:space="preserve">Week</t>
  </si>
  <si>
    <t xml:space="preserve">8</t>
  </si>
  <si>
    <t xml:space="preserve">Source</t>
  </si>
  <si>
    <t xml:space="preserve">week8-case-data.xlsx: Data; Week 8 slide pricing exercise</t>
  </si>
  <si>
    <t xml:space="preserve">Use</t>
  </si>
  <si>
    <t xml:space="preserve">Open in desktop Excel to calculate formula cells. Static reference results are supplied where useful.</t>
  </si>
  <si>
    <t xml:space="preserve">Precision</t>
  </si>
  <si>
    <t xml:space="preserve">Regression coefficients retain sufficient digits for whole-unit decision rules.</t>
  </si>
  <si>
    <t xml:space="preserve">Term</t>
  </si>
  <si>
    <t xml:space="preserve">Full</t>
  </si>
  <si>
    <t xml:space="preserve">Reduced_mgr_only</t>
  </si>
  <si>
    <t xml:space="preserve">Full_p</t>
  </si>
  <si>
    <t xml:space="preserve">Intercept</t>
  </si>
  <si>
    <t xml:space="preserve">MTenure</t>
  </si>
  <si>
    <t xml:space="preserve">CTenure</t>
  </si>
  <si>
    <t xml:space="preserve">MgrSkill</t>
  </si>
  <si>
    <t xml:space="preserve">CrewSkill</t>
  </si>
  <si>
    <t xml:space="preserve">Model</t>
  </si>
  <si>
    <t xml:space="preserve">Adjusted_R2</t>
  </si>
  <si>
    <t xml:space="preserve">Residual_SE</t>
  </si>
  <si>
    <t xml:space="preserve">Significance_F</t>
  </si>
  <si>
    <t xml:space="preserve">Manager skill only</t>
  </si>
  <si>
    <t xml:space="preserve">Reduced</t>
  </si>
  <si>
    <t xml:space="preserve">ServQual</t>
  </si>
  <si>
    <t xml:space="preserve">Pop</t>
  </si>
  <si>
    <t xml:space="preserve">Comp</t>
  </si>
  <si>
    <t xml:space="preserve">Visibility</t>
  </si>
  <si>
    <t xml:space="preserve">PedCount</t>
  </si>
  <si>
    <t xml:space="preserve">Res</t>
  </si>
  <si>
    <t xml:space="preserve">Hours24</t>
  </si>
  <si>
    <t xml:space="preserve">store</t>
  </si>
  <si>
    <t xml:space="preserve">Profit</t>
  </si>
  <si>
    <t xml:space="preserve">ExcellentService</t>
  </si>
  <si>
    <t xml:space="preserve">Fitted_reduced_profit</t>
  </si>
  <si>
    <t xml:space="preserve">Residual_reduced_profit</t>
  </si>
  <si>
    <t xml:space="preserve">Count</t>
  </si>
  <si>
    <t xml:space="preserve">MgrSkill_mean</t>
  </si>
  <si>
    <t xml:space="preserve">CrewSkill_mean</t>
  </si>
  <si>
    <t xml:space="preserve">Input</t>
  </si>
  <si>
    <t xml:space="preserve">Value</t>
  </si>
  <si>
    <t xml:space="preserve">Unit cost</t>
  </si>
  <si>
    <t xml:space="preserve">Fixed cost</t>
  </si>
  <si>
    <t xml:space="preserve">Capacity</t>
  </si>
  <si>
    <t xml:space="preserve">Price slope</t>
  </si>
  <si>
    <t xml:space="preserve">Price_AUD</t>
  </si>
  <si>
    <t xml:space="preserve">Predicted_units</t>
  </si>
  <si>
    <t xml:space="preserve">Planned_units</t>
  </si>
  <si>
    <t xml:space="preserve">Revenue_AUD</t>
  </si>
  <si>
    <t xml:space="preserve">Cost_AUD</t>
  </si>
  <si>
    <t xml:space="preserve">Profit_AUD</t>
  </si>
  <si>
    <t xml:space="preserve">Expected_profit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</si>
</sst>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8.71" hidden="0" customWidth="1"/>
    <col min="2" max="2" width="100.71" hidden="0" customWidth="1"/>
  </cols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  <c r="B6" t="s">
        <v>11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  <selection pane="bottomLeft"/>
    </sheetView>
  </sheetViews>
  <sheetFormatPr defaultRowHeight="15.0" baseColWidth="10"/>
  <cols>
    <col min="1" max="1" width="9.71" hidden="0" customWidth="1"/>
    <col min="2" max="2" width="9.71" hidden="0" customWidth="1"/>
    <col min="3" max="3" width="16.71" hidden="0" customWidth="1"/>
    <col min="4" max="4" width="8.71" hidden="0" customWidth="1"/>
  </cols>
  <sheetData>
    <row r="1">
      <c r="A1" t="s">
        <v>12</v>
      </c>
      <c r="B1" t="s">
        <v>13</v>
      </c>
      <c r="C1" t="s">
        <v>14</v>
      </c>
      <c r="D1" t="s">
        <v>15</v>
      </c>
    </row>
    <row r="2">
      <c r="A2" t="s">
        <v>16</v>
      </c>
      <c r="B2" t="n">
        <v>53.664024</v>
      </c>
      <c r="C2" t="n">
        <v>47.08086</v>
      </c>
      <c r="D2" t="n">
        <v>0.00399</v>
      </c>
    </row>
    <row r="3">
      <c r="A3" t="s">
        <v>17</v>
      </c>
      <c r="B3" t="n">
        <v>0.022813</v>
      </c>
      <c r="C3" t="n">
        <v>0</v>
      </c>
      <c r="D3" t="n">
        <v>0.375727</v>
      </c>
    </row>
    <row r="4">
      <c r="A4" t="s">
        <v>18</v>
      </c>
      <c r="B4" t="n">
        <v>0.018762</v>
      </c>
      <c r="C4" t="n">
        <v>0</v>
      </c>
      <c r="D4" t="n">
        <v>0.824408</v>
      </c>
    </row>
    <row r="5">
      <c r="A5" t="s">
        <v>19</v>
      </c>
      <c r="B5" t="n">
        <v>10.146187</v>
      </c>
      <c r="C5" t="n">
        <v>11.01519</v>
      </c>
      <c r="D5" t="n">
        <v>0.005409</v>
      </c>
    </row>
    <row r="6">
      <c r="A6" t="s">
        <v>20</v>
      </c>
      <c r="B6" t="n">
        <v>-1.364458</v>
      </c>
      <c r="C6" t="n">
        <v>0</v>
      </c>
      <c r="D6" t="n">
        <v>0.703427</v>
      </c>
    </row>
  </sheetData>
  <autoFilter ref="A1:D6"/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  <selection pane="bottomLeft"/>
    </sheetView>
  </sheetViews>
  <sheetFormatPr defaultRowHeight="15.0" baseColWidth="10"/>
  <cols>
    <col min="1" max="1" width="18.71" hidden="0" customWidth="1"/>
    <col min="2" max="2" width="11.71" hidden="0" customWidth="1"/>
    <col min="3" max="3" width="11.71" hidden="0" customWidth="1"/>
    <col min="4" max="4" width="14.71" hidden="0" customWidth="1"/>
  </cols>
  <sheetData>
    <row r="1">
      <c r="A1" t="s">
        <v>21</v>
      </c>
      <c r="B1" t="s">
        <v>22</v>
      </c>
      <c r="C1" t="s">
        <v>23</v>
      </c>
      <c r="D1" t="s">
        <v>24</v>
      </c>
    </row>
    <row r="2">
      <c r="A2" t="s">
        <v>13</v>
      </c>
      <c r="B2" t="n">
        <v>0.09060391</v>
      </c>
      <c r="C2" t="n">
        <v>12.02842</v>
      </c>
      <c r="D2" t="n">
        <v>0.03033287</v>
      </c>
    </row>
    <row r="3">
      <c r="A3" t="s">
        <v>25</v>
      </c>
      <c r="B3" t="n">
        <v>0.1152812</v>
      </c>
      <c r="C3" t="n">
        <v>11.86409</v>
      </c>
      <c r="D3" t="n">
        <v>0.001682142</v>
      </c>
    </row>
  </sheetData>
  <autoFilter ref="A1:D3"/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9.71" hidden="0" customWidth="1"/>
    <col min="3" max="3" width="11.71" hidden="0" customWidth="1"/>
  </cols>
  <sheetData>
    <row r="1">
      <c r="A1" t="s">
        <v>12</v>
      </c>
      <c r="B1" t="s">
        <v>13</v>
      </c>
      <c r="C1" t="s">
        <v>26</v>
      </c>
    </row>
    <row r="2">
      <c r="A2" t="s">
        <v>16</v>
      </c>
      <c r="B2" t="n">
        <v>-141433.9</v>
      </c>
      <c r="C2" t="n">
        <v>-131266.98741</v>
      </c>
    </row>
    <row r="3">
      <c r="A3" t="s">
        <v>17</v>
      </c>
      <c r="B3" t="n">
        <v>683.7379</v>
      </c>
      <c r="C3" t="n">
        <v>724.64376</v>
      </c>
    </row>
    <row r="4">
      <c r="A4" t="s">
        <v>18</v>
      </c>
      <c r="B4" t="n">
        <v>870.0913</v>
      </c>
      <c r="C4" t="n">
        <v>806.35736</v>
      </c>
    </row>
    <row r="5">
      <c r="A5" t="s">
        <v>19</v>
      </c>
      <c r="B5" t="n">
        <v>45197.47</v>
      </c>
      <c r="C5" t="n">
        <v>57347.80426</v>
      </c>
    </row>
    <row r="6">
      <c r="A6" t="s">
        <v>20</v>
      </c>
      <c r="B6" t="n">
        <v>-14136.67</v>
      </c>
      <c r="C6" t="n">
        <v>0</v>
      </c>
    </row>
    <row r="7">
      <c r="A7" t="s">
        <v>27</v>
      </c>
      <c r="B7" t="n">
        <v>944.7933</v>
      </c>
      <c r="C7" t="n">
        <v>0</v>
      </c>
    </row>
    <row r="8">
      <c r="A8" t="s">
        <v>28</v>
      </c>
      <c r="B8" t="n">
        <v>3.044798</v>
      </c>
      <c r="C8" t="n">
        <v>3.27047</v>
      </c>
    </row>
    <row r="9">
      <c r="A9" t="s">
        <v>29</v>
      </c>
      <c r="B9" t="n">
        <v>-28548.17</v>
      </c>
      <c r="C9" t="n">
        <v>-29779.04915</v>
      </c>
    </row>
    <row r="10">
      <c r="A10" t="s">
        <v>30</v>
      </c>
      <c r="B10" t="n">
        <v>7043.559</v>
      </c>
      <c r="C10" t="n">
        <v>0</v>
      </c>
    </row>
    <row r="11">
      <c r="A11" t="s">
        <v>31</v>
      </c>
      <c r="B11" t="n">
        <v>34371.28</v>
      </c>
      <c r="C11" t="n">
        <v>31364.33808</v>
      </c>
    </row>
    <row r="12">
      <c r="A12" t="s">
        <v>32</v>
      </c>
      <c r="B12" t="n">
        <v>82079.15</v>
      </c>
      <c r="C12" t="n">
        <v>91706.36011</v>
      </c>
    </row>
    <row r="13">
      <c r="A13" t="s">
        <v>33</v>
      </c>
      <c r="B13" t="n">
        <v>62783.69</v>
      </c>
      <c r="C13" t="n">
        <v>65092.72541</v>
      </c>
    </row>
  </sheetData>
  <autoFilter ref="A1:C13"/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  <selection pane="bottomLeft"/>
    </sheetView>
  </sheetViews>
  <sheetFormatPr defaultRowHeight="15.0" baseColWidth="10"/>
  <cols>
    <col min="1" max="1" width="7.71" hidden="0" customWidth="1"/>
    <col min="2" max="2" width="11.71" hidden="0" customWidth="1"/>
    <col min="3" max="3" width="11.71" hidden="0" customWidth="1"/>
    <col min="4" max="4" width="14.71" hidden="0" customWidth="1"/>
  </cols>
  <sheetData>
    <row r="1">
      <c r="A1" t="s">
        <v>21</v>
      </c>
      <c r="B1" t="s">
        <v>22</v>
      </c>
      <c r="C1" t="s">
        <v>23</v>
      </c>
      <c r="D1" t="s">
        <v>24</v>
      </c>
    </row>
    <row r="2">
      <c r="A2" t="s">
        <v>13</v>
      </c>
      <c r="B2" t="n">
        <v>0.6636702</v>
      </c>
      <c r="C2" t="n">
        <v>51848.95</v>
      </c>
      <c r="D2" t="n">
        <v>0.0000000000002770167</v>
      </c>
    </row>
    <row r="3">
      <c r="A3" t="s">
        <v>26</v>
      </c>
      <c r="B3" t="n">
        <v>0.6498381</v>
      </c>
      <c r="C3" t="n">
        <v>52904.39</v>
      </c>
      <c r="D3" t="n">
        <v>0.00000000000005064783</v>
      </c>
    </row>
  </sheetData>
  <autoFilter ref="A1:D3"/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  <selection pane="bottomLeft"/>
    </sheetView>
  </sheetViews>
  <sheetFormatPr defaultRowHeight="15.0" baseColWidth="10"/>
  <cols>
    <col min="1" max="1" width="5.71" hidden="0" customWidth="1"/>
    <col min="2" max="2" width="6.71" hidden="0" customWidth="1"/>
    <col min="3" max="3" width="9.71" hidden="0" customWidth="1"/>
    <col min="4" max="4" width="9.71" hidden="0" customWidth="1"/>
    <col min="5" max="5" width="5.71" hidden="0" customWidth="1"/>
    <col min="6" max="6" width="8.71" hidden="0" customWidth="1"/>
    <col min="7" max="7" width="10.71" hidden="0" customWidth="1"/>
    <col min="8" max="8" width="8.71" hidden="0" customWidth="1"/>
    <col min="9" max="9" width="3.71" hidden="0" customWidth="1"/>
    <col min="10" max="10" width="7.71" hidden="0" customWidth="1"/>
    <col min="11" max="11" width="9.71" hidden="0" customWidth="1"/>
    <col min="12" max="12" width="8.71" hidden="0" customWidth="1"/>
    <col min="13" max="13" width="8.71" hidden="0" customWidth="1"/>
    <col min="14" max="14" width="16.71" hidden="0" customWidth="1"/>
    <col min="15" max="15" width="21.71" hidden="0" customWidth="1"/>
    <col min="16" max="16" width="23.71" hidden="0" customWidth="1"/>
  </cols>
  <sheetData>
    <row r="1">
      <c r="A1" t="s">
        <v>34</v>
      </c>
      <c r="B1" t="s">
        <v>35</v>
      </c>
      <c r="C1" t="s">
        <v>17</v>
      </c>
      <c r="D1" t="s">
        <v>18</v>
      </c>
      <c r="E1" t="s">
        <v>28</v>
      </c>
      <c r="F1" t="s">
        <v>29</v>
      </c>
      <c r="G1" t="s">
        <v>30</v>
      </c>
      <c r="H1" t="s">
        <v>31</v>
      </c>
      <c r="I1" t="s">
        <v>32</v>
      </c>
      <c r="J1" t="s">
        <v>33</v>
      </c>
      <c r="K1" t="s">
        <v>20</v>
      </c>
      <c r="L1" t="s">
        <v>19</v>
      </c>
      <c r="M1" t="s">
        <v>27</v>
      </c>
      <c r="N1" t="s">
        <v>36</v>
      </c>
      <c r="O1" t="s">
        <v>37</v>
      </c>
      <c r="P1" t="s">
        <v>38</v>
      </c>
    </row>
    <row r="2">
      <c r="A2" t="n">
        <v>1</v>
      </c>
      <c r="B2" t="n">
        <v>265014</v>
      </c>
      <c r="C2" t="n">
        <v>0</v>
      </c>
      <c r="D2" t="n">
        <v>24.80493</v>
      </c>
      <c r="E2" t="n">
        <v>7535</v>
      </c>
      <c r="F2" t="n">
        <v>2.797888</v>
      </c>
      <c r="G2" t="n">
        <v>3</v>
      </c>
      <c r="H2" t="n">
        <v>3</v>
      </c>
      <c r="I2" t="n">
        <v>1</v>
      </c>
      <c r="J2" t="n">
        <v>1</v>
      </c>
      <c r="K2" t="n">
        <v>3.56</v>
      </c>
      <c r="L2" t="n">
        <v>3.15</v>
      </c>
      <c r="M2" t="n">
        <v>86.84327</v>
      </c>
      <c r="N2" t="str">
        <f>IF(M2&gt;=90,1,0)</f>
      </c>
      <c r="O2" t="str">
        <f>'Profit model'!$C$2+'Profit model'!$C$3*C2+'Profit model'!$C$4*D2+'Profit model'!$C$5*L2+'Profit model'!$C$8*E2+'Profit model'!$C$9*F2+'Profit model'!$C$11*H2+'Profit model'!$C$12*I2+'Profit model'!$C$13*J2</f>
      </c>
      <c r="P2" t="str">
        <f>B2-O2</f>
      </c>
    </row>
    <row r="3">
      <c r="A3" t="n">
        <v>2</v>
      </c>
      <c r="B3" t="n">
        <v>424007</v>
      </c>
      <c r="C3" t="n">
        <v>86.22219</v>
      </c>
      <c r="D3" t="n">
        <v>6.63655</v>
      </c>
      <c r="E3" t="n">
        <v>8630</v>
      </c>
      <c r="F3" t="n">
        <v>4.235555</v>
      </c>
      <c r="G3" t="n">
        <v>4</v>
      </c>
      <c r="H3" t="n">
        <v>3</v>
      </c>
      <c r="I3" t="n">
        <v>1</v>
      </c>
      <c r="J3" t="n">
        <v>1</v>
      </c>
      <c r="K3" t="n">
        <v>3.2</v>
      </c>
      <c r="L3" t="n">
        <v>3.556667</v>
      </c>
      <c r="M3" t="n">
        <v>94.7351</v>
      </c>
      <c r="N3" t="str">
        <f>IF(M3&gt;=90,1,0)</f>
      </c>
      <c r="O3" t="str">
        <f>'Profit model'!$C$2+'Profit model'!$C$3*C3+'Profit model'!$C$4*D3+'Profit model'!$C$5*L3+'Profit model'!$C$8*E3+'Profit model'!$C$9*F3+'Profit model'!$C$11*H3+'Profit model'!$C$12*I3+'Profit model'!$C$13*J3</f>
      </c>
      <c r="P3" t="str">
        <f>B3-O3</f>
      </c>
    </row>
    <row r="4">
      <c r="A4" t="n">
        <v>3</v>
      </c>
      <c r="B4" t="n">
        <v>222735</v>
      </c>
      <c r="C4" t="n">
        <v>23.88854</v>
      </c>
      <c r="D4" t="n">
        <v>5.026694</v>
      </c>
      <c r="E4" t="n">
        <v>9695</v>
      </c>
      <c r="F4" t="n">
        <v>4.494666</v>
      </c>
      <c r="G4" t="n">
        <v>3</v>
      </c>
      <c r="H4" t="n">
        <v>3</v>
      </c>
      <c r="I4" t="n">
        <v>1</v>
      </c>
      <c r="J4" t="n">
        <v>1</v>
      </c>
      <c r="K4" t="n">
        <v>3.8</v>
      </c>
      <c r="L4" t="n">
        <v>4.116667</v>
      </c>
      <c r="M4" t="n">
        <v>78.94776</v>
      </c>
      <c r="N4" t="str">
        <f>IF(M4&gt;=90,1,0)</f>
      </c>
      <c r="O4" t="str">
        <f>'Profit model'!$C$2+'Profit model'!$C$3*C4+'Profit model'!$C$4*D4+'Profit model'!$C$5*L4+'Profit model'!$C$8*E4+'Profit model'!$C$9*F4+'Profit model'!$C$11*H4+'Profit model'!$C$12*I4+'Profit model'!$C$13*J4</f>
      </c>
      <c r="P4" t="str">
        <f>B4-O4</f>
      </c>
    </row>
    <row r="5">
      <c r="A5" t="n">
        <v>4</v>
      </c>
      <c r="B5" t="n">
        <v>210122</v>
      </c>
      <c r="C5" t="n">
        <v>0</v>
      </c>
      <c r="D5" t="n">
        <v>5.371663</v>
      </c>
      <c r="E5" t="n">
        <v>2797</v>
      </c>
      <c r="F5" t="n">
        <v>4.253946</v>
      </c>
      <c r="G5" t="n">
        <v>4</v>
      </c>
      <c r="H5" t="n">
        <v>2</v>
      </c>
      <c r="I5" t="n">
        <v>1</v>
      </c>
      <c r="J5" t="n">
        <v>1</v>
      </c>
      <c r="K5" t="n">
        <v>2.06</v>
      </c>
      <c r="L5" t="n">
        <v>4.1</v>
      </c>
      <c r="M5" t="n">
        <v>100</v>
      </c>
      <c r="N5" t="str">
        <f>IF(M5&gt;=90,1,0)</f>
      </c>
      <c r="O5" t="str">
        <f>'Profit model'!$C$2+'Profit model'!$C$3*C5+'Profit model'!$C$4*D5+'Profit model'!$C$5*L5+'Profit model'!$C$8*E5+'Profit model'!$C$9*F5+'Profit model'!$C$11*H5+'Profit model'!$C$12*I5+'Profit model'!$C$13*J5</f>
      </c>
      <c r="P5" t="str">
        <f>B5-O5</f>
      </c>
    </row>
    <row r="6">
      <c r="A6" t="n">
        <v>5</v>
      </c>
      <c r="B6" t="n">
        <v>300480</v>
      </c>
      <c r="C6" t="n">
        <v>3.87737</v>
      </c>
      <c r="D6" t="n">
        <v>6.86653</v>
      </c>
      <c r="E6" t="n">
        <v>20335</v>
      </c>
      <c r="F6" t="n">
        <v>1.651364</v>
      </c>
      <c r="G6" t="n">
        <v>2</v>
      </c>
      <c r="H6" t="n">
        <v>5</v>
      </c>
      <c r="I6" t="n">
        <v>0</v>
      </c>
      <c r="J6" t="n">
        <v>1</v>
      </c>
      <c r="K6" t="n">
        <v>3.65</v>
      </c>
      <c r="L6" t="n">
        <v>3.588889</v>
      </c>
      <c r="M6" t="n">
        <v>68.42164</v>
      </c>
      <c r="N6" t="str">
        <f>IF(M6&gt;=90,1,0)</f>
      </c>
      <c r="O6" t="str">
        <f>'Profit model'!$C$2+'Profit model'!$C$3*C6+'Profit model'!$C$4*D6+'Profit model'!$C$5*L6+'Profit model'!$C$8*E6+'Profit model'!$C$9*F6+'Profit model'!$C$11*H6+'Profit model'!$C$12*I6+'Profit model'!$C$13*J6</f>
      </c>
      <c r="P6" t="str">
        <f>B6-O6</f>
      </c>
    </row>
    <row r="7">
      <c r="A7" t="n">
        <v>6</v>
      </c>
      <c r="B7" t="n">
        <v>469050</v>
      </c>
      <c r="C7" t="n">
        <v>149.9359</v>
      </c>
      <c r="D7" t="n">
        <v>11.35113</v>
      </c>
      <c r="E7" t="n">
        <v>16926</v>
      </c>
      <c r="F7" t="n">
        <v>3.184613</v>
      </c>
      <c r="G7" t="n">
        <v>3</v>
      </c>
      <c r="H7" t="n">
        <v>4</v>
      </c>
      <c r="I7" t="n">
        <v>1</v>
      </c>
      <c r="J7" t="n">
        <v>0</v>
      </c>
      <c r="K7" t="n">
        <v>3.58</v>
      </c>
      <c r="L7" t="n">
        <v>4.605556</v>
      </c>
      <c r="M7" t="n">
        <v>94.7351</v>
      </c>
      <c r="N7" t="str">
        <f>IF(M7&gt;=90,1,0)</f>
      </c>
      <c r="O7" t="str">
        <f>'Profit model'!$C$2+'Profit model'!$C$3*C7+'Profit model'!$C$4*D7+'Profit model'!$C$5*L7+'Profit model'!$C$8*E7+'Profit model'!$C$9*F7+'Profit model'!$C$11*H7+'Profit model'!$C$12*I7+'Profit model'!$C$13*J7</f>
      </c>
      <c r="P7" t="str">
        <f>B7-O7</f>
      </c>
    </row>
    <row r="8">
      <c r="A8" t="n">
        <v>7</v>
      </c>
      <c r="B8" t="n">
        <v>476355</v>
      </c>
      <c r="C8" t="n">
        <v>62.5308</v>
      </c>
      <c r="D8" t="n">
        <v>7.326488</v>
      </c>
      <c r="E8" t="n">
        <v>17754</v>
      </c>
      <c r="F8" t="n">
        <v>3.3779</v>
      </c>
      <c r="G8" t="n">
        <v>2</v>
      </c>
      <c r="H8" t="n">
        <v>5</v>
      </c>
      <c r="I8" t="n">
        <v>1</v>
      </c>
      <c r="J8" t="n">
        <v>1</v>
      </c>
      <c r="K8" t="n">
        <v>3.94</v>
      </c>
      <c r="L8" t="n">
        <v>4.1</v>
      </c>
      <c r="M8" t="n">
        <v>81.57837</v>
      </c>
      <c r="N8" t="str">
        <f>IF(M8&gt;=90,1,0)</f>
      </c>
      <c r="O8" t="str">
        <f>'Profit model'!$C$2+'Profit model'!$C$3*C8+'Profit model'!$C$4*D8+'Profit model'!$C$5*L8+'Profit model'!$C$8*E8+'Profit model'!$C$9*F8+'Profit model'!$C$11*H8+'Profit model'!$C$12*I8+'Profit model'!$C$13*J8</f>
      </c>
      <c r="P8" t="str">
        <f>B8-O8</f>
      </c>
    </row>
    <row r="9">
      <c r="A9" t="n">
        <v>8</v>
      </c>
      <c r="B9" t="n">
        <v>361115</v>
      </c>
      <c r="C9" t="n">
        <v>0</v>
      </c>
      <c r="D9" t="n">
        <v>56.77208</v>
      </c>
      <c r="E9" t="n">
        <v>20824</v>
      </c>
      <c r="F9" t="n">
        <v>2.895114</v>
      </c>
      <c r="G9" t="n">
        <v>4</v>
      </c>
      <c r="H9" t="n">
        <v>3</v>
      </c>
      <c r="I9" t="n">
        <v>1</v>
      </c>
      <c r="J9" t="n">
        <v>1</v>
      </c>
      <c r="K9" t="n">
        <v>3.98</v>
      </c>
      <c r="L9" t="n">
        <v>3.8</v>
      </c>
      <c r="M9" t="n">
        <v>78.94776</v>
      </c>
      <c r="N9" t="str">
        <f>IF(M9&gt;=90,1,0)</f>
      </c>
      <c r="O9" t="str">
        <f>'Profit model'!$C$2+'Profit model'!$C$3*C9+'Profit model'!$C$4*D9+'Profit model'!$C$5*L9+'Profit model'!$C$8*E9+'Profit model'!$C$9*F9+'Profit model'!$C$11*H9+'Profit model'!$C$12*I9+'Profit model'!$C$13*J9</f>
      </c>
      <c r="P9" t="str">
        <f>B9-O9</f>
      </c>
    </row>
    <row r="10">
      <c r="A10" t="n">
        <v>9</v>
      </c>
      <c r="B10" t="n">
        <v>474725</v>
      </c>
      <c r="C10" t="n">
        <v>108.9935</v>
      </c>
      <c r="D10" t="n">
        <v>6.061602</v>
      </c>
      <c r="E10" t="n">
        <v>26519</v>
      </c>
      <c r="F10" t="n">
        <v>2.63763</v>
      </c>
      <c r="G10" t="n">
        <v>2</v>
      </c>
      <c r="H10" t="n">
        <v>4</v>
      </c>
      <c r="I10" t="n">
        <v>1</v>
      </c>
      <c r="J10" t="n">
        <v>1</v>
      </c>
      <c r="K10" t="n">
        <v>3.22</v>
      </c>
      <c r="L10" t="n">
        <v>3.583333</v>
      </c>
      <c r="M10" t="n">
        <v>100</v>
      </c>
      <c r="N10" t="str">
        <f>IF(M10&gt;=90,1,0)</f>
      </c>
      <c r="O10" t="str">
        <f>'Profit model'!$C$2+'Profit model'!$C$3*C10+'Profit model'!$C$4*D10+'Profit model'!$C$5*L10+'Profit model'!$C$8*E10+'Profit model'!$C$9*F10+'Profit model'!$C$11*H10+'Profit model'!$C$12*I10+'Profit model'!$C$13*J10</f>
      </c>
      <c r="P10" t="str">
        <f>B10-O10</f>
      </c>
    </row>
    <row r="11">
      <c r="A11" t="n">
        <v>10</v>
      </c>
      <c r="B11" t="n">
        <v>278625</v>
      </c>
      <c r="C11" t="n">
        <v>31.47899</v>
      </c>
      <c r="D11" t="n">
        <v>23.19507</v>
      </c>
      <c r="E11" t="n">
        <v>16381</v>
      </c>
      <c r="F11" t="n">
        <v>2.270771</v>
      </c>
      <c r="G11" t="n">
        <v>4</v>
      </c>
      <c r="H11" t="n">
        <v>3</v>
      </c>
      <c r="I11" t="n">
        <v>1</v>
      </c>
      <c r="J11" t="n">
        <v>0</v>
      </c>
      <c r="K11" t="n">
        <v>3.54</v>
      </c>
      <c r="L11" t="n">
        <v>3.561111</v>
      </c>
      <c r="M11" t="n">
        <v>100</v>
      </c>
      <c r="N11" t="str">
        <f>IF(M11&gt;=90,1,0)</f>
      </c>
      <c r="O11" t="str">
        <f>'Profit model'!$C$2+'Profit model'!$C$3*C11+'Profit model'!$C$4*D11+'Profit model'!$C$5*L11+'Profit model'!$C$8*E11+'Profit model'!$C$9*F11+'Profit model'!$C$11*H11+'Profit model'!$C$12*I11+'Profit model'!$C$13*J11</f>
      </c>
      <c r="P11" t="str">
        <f>B11-O11</f>
      </c>
    </row>
    <row r="12">
      <c r="A12" t="n">
        <v>11</v>
      </c>
      <c r="B12" t="n">
        <v>389886</v>
      </c>
      <c r="C12" t="n">
        <v>44.81977</v>
      </c>
      <c r="D12" t="n">
        <v>2.036961</v>
      </c>
      <c r="E12" t="n">
        <v>21550</v>
      </c>
      <c r="F12" t="n">
        <v>3.272398</v>
      </c>
      <c r="G12" t="n">
        <v>2</v>
      </c>
      <c r="H12" t="n">
        <v>5</v>
      </c>
      <c r="I12" t="n">
        <v>1</v>
      </c>
      <c r="J12" t="n">
        <v>1</v>
      </c>
      <c r="K12" t="n">
        <v>3.43</v>
      </c>
      <c r="L12" t="n">
        <v>3.2</v>
      </c>
      <c r="M12" t="n">
        <v>100</v>
      </c>
      <c r="N12" t="str">
        <f>IF(M12&gt;=90,1,0)</f>
      </c>
      <c r="O12" t="str">
        <f>'Profit model'!$C$2+'Profit model'!$C$3*C12+'Profit model'!$C$4*D12+'Profit model'!$C$5*L12+'Profit model'!$C$8*E12+'Profit model'!$C$9*F12+'Profit model'!$C$11*H12+'Profit model'!$C$12*I12+'Profit model'!$C$13*J12</f>
      </c>
      <c r="P12" t="str">
        <f>B12-O12</f>
      </c>
    </row>
    <row r="13">
      <c r="A13" t="n">
        <v>12</v>
      </c>
      <c r="B13" t="n">
        <v>329020</v>
      </c>
      <c r="C13" t="n">
        <v>277.9877</v>
      </c>
      <c r="D13" t="n">
        <v>6.63655</v>
      </c>
      <c r="E13" t="n">
        <v>11160</v>
      </c>
      <c r="F13" t="n">
        <v>4.903895</v>
      </c>
      <c r="G13" t="n">
        <v>4</v>
      </c>
      <c r="H13" t="n">
        <v>4</v>
      </c>
      <c r="I13" t="n">
        <v>1</v>
      </c>
      <c r="J13" t="n">
        <v>0</v>
      </c>
      <c r="K13" t="n">
        <v>3.35</v>
      </c>
      <c r="L13" t="n">
        <v>3.238889</v>
      </c>
      <c r="M13" t="n">
        <v>100</v>
      </c>
      <c r="N13" t="str">
        <f>IF(M13&gt;=90,1,0)</f>
      </c>
      <c r="O13" t="str">
        <f>'Profit model'!$C$2+'Profit model'!$C$3*C13+'Profit model'!$C$4*D13+'Profit model'!$C$5*L13+'Profit model'!$C$8*E13+'Profit model'!$C$9*F13+'Profit model'!$C$11*H13+'Profit model'!$C$12*I13+'Profit model'!$C$13*J13</f>
      </c>
      <c r="P13" t="str">
        <f>B13-O13</f>
      </c>
    </row>
    <row r="14">
      <c r="A14" t="n">
        <v>13</v>
      </c>
      <c r="B14" t="n">
        <v>152513</v>
      </c>
      <c r="C14" t="n">
        <v>0.6571813</v>
      </c>
      <c r="D14" t="n">
        <v>1.577002</v>
      </c>
      <c r="E14" t="n">
        <v>14186</v>
      </c>
      <c r="F14" t="n">
        <v>4.435671</v>
      </c>
      <c r="G14" t="n">
        <v>3</v>
      </c>
      <c r="H14" t="n">
        <v>2</v>
      </c>
      <c r="I14" t="n">
        <v>1</v>
      </c>
      <c r="J14" t="n">
        <v>1</v>
      </c>
      <c r="K14" t="n">
        <v>4.1</v>
      </c>
      <c r="L14" t="n">
        <v>3</v>
      </c>
      <c r="M14" t="n">
        <v>76.30609</v>
      </c>
      <c r="N14" t="str">
        <f>IF(M14&gt;=90,1,0)</f>
      </c>
      <c r="O14" t="str">
        <f>'Profit model'!$C$2+'Profit model'!$C$3*C14+'Profit model'!$C$4*D14+'Profit model'!$C$5*L14+'Profit model'!$C$8*E14+'Profit model'!$C$9*F14+'Profit model'!$C$11*H14+'Profit model'!$C$12*I14+'Profit model'!$C$13*J14</f>
      </c>
      <c r="P14" t="str">
        <f>B14-O14</f>
      </c>
    </row>
    <row r="15">
      <c r="A15" t="n">
        <v>14</v>
      </c>
      <c r="B15" t="n">
        <v>261571</v>
      </c>
      <c r="C15" t="n">
        <v>87.37226</v>
      </c>
      <c r="D15" t="n">
        <v>2.956879</v>
      </c>
      <c r="E15" t="n">
        <v>6898</v>
      </c>
      <c r="F15" t="n">
        <v>4.233057</v>
      </c>
      <c r="G15" t="n">
        <v>4</v>
      </c>
      <c r="H15" t="n">
        <v>2</v>
      </c>
      <c r="I15" t="n">
        <v>1</v>
      </c>
      <c r="J15" t="n">
        <v>1</v>
      </c>
      <c r="K15" t="n">
        <v>2.54</v>
      </c>
      <c r="L15" t="n">
        <v>3.89</v>
      </c>
      <c r="M15" t="n">
        <v>100</v>
      </c>
      <c r="N15" t="str">
        <f>IF(M15&gt;=90,1,0)</f>
      </c>
      <c r="O15" t="str">
        <f>'Profit model'!$C$2+'Profit model'!$C$3*C15+'Profit model'!$C$4*D15+'Profit model'!$C$5*L15+'Profit model'!$C$8*E15+'Profit model'!$C$9*F15+'Profit model'!$C$11*H15+'Profit model'!$C$12*I15+'Profit model'!$C$13*J15</f>
      </c>
      <c r="P15" t="str">
        <f>B15-O15</f>
      </c>
    </row>
    <row r="16">
      <c r="A16" t="n">
        <v>15</v>
      </c>
      <c r="B16" t="n">
        <v>203951</v>
      </c>
      <c r="C16" t="n">
        <v>0</v>
      </c>
      <c r="D16" t="n">
        <v>8.476386</v>
      </c>
      <c r="E16" t="n">
        <v>8684</v>
      </c>
      <c r="F16" t="n">
        <v>3.84422</v>
      </c>
      <c r="G16" t="n">
        <v>3</v>
      </c>
      <c r="H16" t="n">
        <v>4</v>
      </c>
      <c r="I16" t="n">
        <v>1</v>
      </c>
      <c r="J16" t="n">
        <v>1</v>
      </c>
      <c r="K16" t="n">
        <v>3.5</v>
      </c>
      <c r="L16" t="n">
        <v>3.427778</v>
      </c>
      <c r="M16" t="n">
        <v>94.7351</v>
      </c>
      <c r="N16" t="str">
        <f>IF(M16&gt;=90,1,0)</f>
      </c>
      <c r="O16" t="str">
        <f>'Profit model'!$C$2+'Profit model'!$C$3*C16+'Profit model'!$C$4*D16+'Profit model'!$C$5*L16+'Profit model'!$C$8*E16+'Profit model'!$C$9*F16+'Profit model'!$C$11*H16+'Profit model'!$C$12*I16+'Profit model'!$C$13*J16</f>
      </c>
      <c r="P16" t="str">
        <f>B16-O16</f>
      </c>
    </row>
    <row r="17">
      <c r="A17" t="n">
        <v>16</v>
      </c>
      <c r="B17" t="n">
        <v>196277</v>
      </c>
      <c r="C17" t="n">
        <v>23.65853</v>
      </c>
      <c r="D17" t="n">
        <v>4.681725</v>
      </c>
      <c r="E17" t="n">
        <v>6872</v>
      </c>
      <c r="F17" t="n">
        <v>3.344703</v>
      </c>
      <c r="G17" t="n">
        <v>3</v>
      </c>
      <c r="H17" t="n">
        <v>3</v>
      </c>
      <c r="I17" t="n">
        <v>1</v>
      </c>
      <c r="J17" t="n">
        <v>0</v>
      </c>
      <c r="K17" t="n">
        <v>3.05</v>
      </c>
      <c r="L17" t="n">
        <v>4</v>
      </c>
      <c r="M17" t="n">
        <v>97.36939</v>
      </c>
      <c r="N17" t="str">
        <f>IF(M17&gt;=90,1,0)</f>
      </c>
      <c r="O17" t="str">
        <f>'Profit model'!$C$2+'Profit model'!$C$3*C17+'Profit model'!$C$4*D17+'Profit model'!$C$5*L17+'Profit model'!$C$8*E17+'Profit model'!$C$9*F17+'Profit model'!$C$11*H17+'Profit model'!$C$12*I17+'Profit model'!$C$13*J17</f>
      </c>
      <c r="P17" t="str">
        <f>B17-O17</f>
      </c>
    </row>
    <row r="18">
      <c r="A18" t="n">
        <v>17</v>
      </c>
      <c r="B18" t="n">
        <v>265584</v>
      </c>
      <c r="C18" t="n">
        <v>31.709</v>
      </c>
      <c r="D18" t="n">
        <v>3.646817</v>
      </c>
      <c r="E18" t="n">
        <v>14477</v>
      </c>
      <c r="F18" t="n">
        <v>2.561704</v>
      </c>
      <c r="G18" t="n">
        <v>3</v>
      </c>
      <c r="H18" t="n">
        <v>4</v>
      </c>
      <c r="I18" t="n">
        <v>1</v>
      </c>
      <c r="J18" t="n">
        <v>1</v>
      </c>
      <c r="K18" t="n">
        <v>3.2</v>
      </c>
      <c r="L18" t="n">
        <v>3</v>
      </c>
      <c r="M18" t="n">
        <v>78.94776</v>
      </c>
      <c r="N18" t="str">
        <f>IF(M18&gt;=90,1,0)</f>
      </c>
      <c r="O18" t="str">
        <f>'Profit model'!$C$2+'Profit model'!$C$3*C18+'Profit model'!$C$4*D18+'Profit model'!$C$5*L18+'Profit model'!$C$8*E18+'Profit model'!$C$9*F18+'Profit model'!$C$11*H18+'Profit model'!$C$12*I18+'Profit model'!$C$13*J18</f>
      </c>
      <c r="P18" t="str">
        <f>B18-O18</f>
      </c>
    </row>
    <row r="19">
      <c r="A19" t="n">
        <v>18</v>
      </c>
      <c r="B19" t="n">
        <v>394039</v>
      </c>
      <c r="C19" t="n">
        <v>239.9698</v>
      </c>
      <c r="D19" t="n">
        <v>33.77413</v>
      </c>
      <c r="E19" t="n">
        <v>3807</v>
      </c>
      <c r="F19" t="n">
        <v>3.994713</v>
      </c>
      <c r="G19" t="n">
        <v>5</v>
      </c>
      <c r="H19" t="n">
        <v>3</v>
      </c>
      <c r="I19" t="n">
        <v>1</v>
      </c>
      <c r="J19" t="n">
        <v>1</v>
      </c>
      <c r="K19" t="n">
        <v>3.18</v>
      </c>
      <c r="L19" t="n">
        <v>3.866667</v>
      </c>
      <c r="M19" t="n">
        <v>97.36939</v>
      </c>
      <c r="N19" t="str">
        <f>IF(M19&gt;=90,1,0)</f>
      </c>
      <c r="O19" t="str">
        <f>'Profit model'!$C$2+'Profit model'!$C$3*C19+'Profit model'!$C$4*D19+'Profit model'!$C$5*L19+'Profit model'!$C$8*E19+'Profit model'!$C$9*F19+'Profit model'!$C$11*H19+'Profit model'!$C$12*I19+'Profit model'!$C$13*J19</f>
      </c>
      <c r="P19" t="str">
        <f>B19-O19</f>
      </c>
    </row>
    <row r="20">
      <c r="A20" t="n">
        <v>19</v>
      </c>
      <c r="B20" t="n">
        <v>261495</v>
      </c>
      <c r="C20" t="n">
        <v>3.417343</v>
      </c>
      <c r="D20" t="n">
        <v>16.98563</v>
      </c>
      <c r="E20" t="n">
        <v>4669</v>
      </c>
      <c r="F20" t="n">
        <v>2.753616</v>
      </c>
      <c r="G20" t="n">
        <v>2</v>
      </c>
      <c r="H20" t="n">
        <v>3</v>
      </c>
      <c r="I20" t="n">
        <v>1</v>
      </c>
      <c r="J20" t="n">
        <v>1</v>
      </c>
      <c r="K20" t="n">
        <v>3.65</v>
      </c>
      <c r="L20" t="n">
        <v>3.083333</v>
      </c>
      <c r="M20" t="n">
        <v>68.42164</v>
      </c>
      <c r="N20" t="str">
        <f>IF(M20&gt;=90,1,0)</f>
      </c>
      <c r="O20" t="str">
        <f>'Profit model'!$C$2+'Profit model'!$C$3*C20+'Profit model'!$C$4*D20+'Profit model'!$C$5*L20+'Profit model'!$C$8*E20+'Profit model'!$C$9*F20+'Profit model'!$C$11*H20+'Profit model'!$C$12*I20+'Profit model'!$C$13*J20</f>
      </c>
      <c r="P20" t="str">
        <f>B20-O20</f>
      </c>
    </row>
    <row r="21">
      <c r="A21" t="n">
        <v>20</v>
      </c>
      <c r="B21" t="n">
        <v>269235</v>
      </c>
      <c r="C21" t="n">
        <v>65.06095</v>
      </c>
      <c r="D21" t="n">
        <v>5.946612</v>
      </c>
      <c r="E21" t="n">
        <v>15377</v>
      </c>
      <c r="F21" t="n">
        <v>4.148495</v>
      </c>
      <c r="G21" t="n">
        <v>3</v>
      </c>
      <c r="H21" t="n">
        <v>2</v>
      </c>
      <c r="I21" t="n">
        <v>1</v>
      </c>
      <c r="J21" t="n">
        <v>1</v>
      </c>
      <c r="K21" t="n">
        <v>3.8</v>
      </c>
      <c r="L21" t="n">
        <v>3.894444</v>
      </c>
      <c r="M21" t="n">
        <v>100</v>
      </c>
      <c r="N21" t="str">
        <f>IF(M21&gt;=90,1,0)</f>
      </c>
      <c r="O21" t="str">
        <f>'Profit model'!$C$2+'Profit model'!$C$3*C21+'Profit model'!$C$4*D21+'Profit model'!$C$5*L21+'Profit model'!$C$8*E21+'Profit model'!$C$9*F21+'Profit model'!$C$11*H21+'Profit model'!$C$12*I21+'Profit model'!$C$13*J21</f>
      </c>
      <c r="P21" t="str">
        <f>B21-O21</f>
      </c>
    </row>
    <row r="22">
      <c r="A22" t="n">
        <v>21</v>
      </c>
      <c r="B22" t="n">
        <v>282584</v>
      </c>
      <c r="C22" t="n">
        <v>24.11856</v>
      </c>
      <c r="D22" t="n">
        <v>7.211499</v>
      </c>
      <c r="E22" t="n">
        <v>14022</v>
      </c>
      <c r="F22" t="n">
        <v>4.020201</v>
      </c>
      <c r="G22" t="n">
        <v>3</v>
      </c>
      <c r="H22" t="n">
        <v>3</v>
      </c>
      <c r="I22" t="n">
        <v>1</v>
      </c>
      <c r="J22" t="n">
        <v>1</v>
      </c>
      <c r="K22" t="n">
        <v>3.6</v>
      </c>
      <c r="L22" t="n">
        <v>3.677778</v>
      </c>
      <c r="M22" t="n">
        <v>94.7351</v>
      </c>
      <c r="N22" t="str">
        <f>IF(M22&gt;=90,1,0)</f>
      </c>
      <c r="O22" t="str">
        <f>'Profit model'!$C$2+'Profit model'!$C$3*C22+'Profit model'!$C$4*D22+'Profit model'!$C$5*L22+'Profit model'!$C$8*E22+'Profit model'!$C$9*F22+'Profit model'!$C$11*H22+'Profit model'!$C$12*I22+'Profit model'!$C$13*J22</f>
      </c>
      <c r="P22" t="str">
        <f>B22-O22</f>
      </c>
    </row>
    <row r="23">
      <c r="A23" t="n">
        <v>22</v>
      </c>
      <c r="B23" t="n">
        <v>367036</v>
      </c>
      <c r="C23" t="n">
        <v>18.36822</v>
      </c>
      <c r="D23" t="n">
        <v>25.95483</v>
      </c>
      <c r="E23" t="n">
        <v>8280</v>
      </c>
      <c r="F23" t="n">
        <v>4.46436</v>
      </c>
      <c r="G23" t="n">
        <v>4</v>
      </c>
      <c r="H23" t="n">
        <v>3</v>
      </c>
      <c r="I23" t="n">
        <v>1</v>
      </c>
      <c r="J23" t="n">
        <v>1</v>
      </c>
      <c r="K23" t="n">
        <v>3.3</v>
      </c>
      <c r="L23" t="n">
        <v>3.973333</v>
      </c>
      <c r="M23" t="n">
        <v>100</v>
      </c>
      <c r="N23" t="str">
        <f>IF(M23&gt;=90,1,0)</f>
      </c>
      <c r="O23" t="str">
        <f>'Profit model'!$C$2+'Profit model'!$C$3*C23+'Profit model'!$C$4*D23+'Profit model'!$C$5*L23+'Profit model'!$C$8*E23+'Profit model'!$C$9*F23+'Profit model'!$C$11*H23+'Profit model'!$C$12*I23+'Profit model'!$C$13*J23</f>
      </c>
      <c r="P23" t="str">
        <f>B23-O23</f>
      </c>
    </row>
    <row r="24">
      <c r="A24" t="n">
        <v>23</v>
      </c>
      <c r="B24" t="n">
        <v>277414</v>
      </c>
      <c r="C24" t="n">
        <v>12.38787</v>
      </c>
      <c r="D24" t="n">
        <v>3.416838</v>
      </c>
      <c r="E24" t="n">
        <v>13797</v>
      </c>
      <c r="F24" t="n">
        <v>3.594539</v>
      </c>
      <c r="G24" t="n">
        <v>3</v>
      </c>
      <c r="H24" t="n">
        <v>4</v>
      </c>
      <c r="I24" t="n">
        <v>1</v>
      </c>
      <c r="J24" t="n">
        <v>1</v>
      </c>
      <c r="K24" t="n">
        <v>3.65</v>
      </c>
      <c r="L24" t="n">
        <v>3.588889</v>
      </c>
      <c r="M24" t="n">
        <v>100</v>
      </c>
      <c r="N24" t="str">
        <f>IF(M24&gt;=90,1,0)</f>
      </c>
      <c r="O24" t="str">
        <f>'Profit model'!$C$2+'Profit model'!$C$3*C24+'Profit model'!$C$4*D24+'Profit model'!$C$5*L24+'Profit model'!$C$8*E24+'Profit model'!$C$9*F24+'Profit model'!$C$11*H24+'Profit model'!$C$12*I24+'Profit model'!$C$13*J24</f>
      </c>
      <c r="P24" t="str">
        <f>B24-O24</f>
      </c>
    </row>
    <row r="25">
      <c r="A25" t="n">
        <v>24</v>
      </c>
      <c r="B25" t="n">
        <v>267354</v>
      </c>
      <c r="C25" t="n">
        <v>44.81977</v>
      </c>
      <c r="D25" t="n">
        <v>3.416838</v>
      </c>
      <c r="E25" t="n">
        <v>9069</v>
      </c>
      <c r="F25" t="n">
        <v>3.28059</v>
      </c>
      <c r="G25" t="n">
        <v>2</v>
      </c>
      <c r="H25" t="n">
        <v>3</v>
      </c>
      <c r="I25" t="n">
        <v>1</v>
      </c>
      <c r="J25" t="n">
        <v>0</v>
      </c>
      <c r="K25" t="n">
        <v>2.4</v>
      </c>
      <c r="L25" t="n">
        <v>4.083333</v>
      </c>
      <c r="M25" t="n">
        <v>100</v>
      </c>
      <c r="N25" t="str">
        <f>IF(M25&gt;=90,1,0)</f>
      </c>
      <c r="O25" t="str">
        <f>'Profit model'!$C$2+'Profit model'!$C$3*C25+'Profit model'!$C$4*D25+'Profit model'!$C$5*L25+'Profit model'!$C$8*E25+'Profit model'!$C$9*F25+'Profit model'!$C$11*H25+'Profit model'!$C$12*I25+'Profit model'!$C$13*J25</f>
      </c>
      <c r="P25" t="str">
        <f>B25-O25</f>
      </c>
    </row>
    <row r="26">
      <c r="A26" t="n">
        <v>25</v>
      </c>
      <c r="B26" t="n">
        <v>282124</v>
      </c>
      <c r="C26" t="n">
        <v>0</v>
      </c>
      <c r="D26" t="n">
        <v>10.31622</v>
      </c>
      <c r="E26" t="n">
        <v>6183</v>
      </c>
      <c r="F26" t="n">
        <v>3.51702</v>
      </c>
      <c r="G26" t="n">
        <v>3</v>
      </c>
      <c r="H26" t="n">
        <v>3</v>
      </c>
      <c r="I26" t="n">
        <v>1</v>
      </c>
      <c r="J26" t="n">
        <v>1</v>
      </c>
      <c r="K26" t="n">
        <v>2.93</v>
      </c>
      <c r="L26" t="n">
        <v>3.5</v>
      </c>
      <c r="M26" t="n">
        <v>86.84327</v>
      </c>
      <c r="N26" t="str">
        <f>IF(M26&gt;=90,1,0)</f>
      </c>
      <c r="O26" t="str">
        <f>'Profit model'!$C$2+'Profit model'!$C$3*C26+'Profit model'!$C$4*D26+'Profit model'!$C$5*L26+'Profit model'!$C$8*E26+'Profit model'!$C$9*F26+'Profit model'!$C$11*H26+'Profit model'!$C$12*I26+'Profit model'!$C$13*J26</f>
      </c>
      <c r="P26" t="str">
        <f>B26-O26</f>
      </c>
    </row>
    <row r="27">
      <c r="A27" t="n">
        <v>26</v>
      </c>
      <c r="B27" t="n">
        <v>211912</v>
      </c>
      <c r="C27" t="n">
        <v>0.6571813</v>
      </c>
      <c r="D27" t="n">
        <v>20.43532</v>
      </c>
      <c r="E27" t="n">
        <v>9999</v>
      </c>
      <c r="F27" t="n">
        <v>4.178195</v>
      </c>
      <c r="G27" t="n">
        <v>3</v>
      </c>
      <c r="H27" t="n">
        <v>2</v>
      </c>
      <c r="I27" t="n">
        <v>1</v>
      </c>
      <c r="J27" t="n">
        <v>1</v>
      </c>
      <c r="K27" t="n">
        <v>3.52</v>
      </c>
      <c r="L27" t="n">
        <v>3.1</v>
      </c>
      <c r="M27" t="n">
        <v>97.36939</v>
      </c>
      <c r="N27" t="str">
        <f>IF(M27&gt;=90,1,0)</f>
      </c>
      <c r="O27" t="str">
        <f>'Profit model'!$C$2+'Profit model'!$C$3*C27+'Profit model'!$C$4*D27+'Profit model'!$C$5*L27+'Profit model'!$C$8*E27+'Profit model'!$C$9*F27+'Profit model'!$C$11*H27+'Profit model'!$C$12*I27+'Profit model'!$C$13*J27</f>
      </c>
      <c r="P27" t="str">
        <f>B27-O27</f>
      </c>
    </row>
    <row r="28">
      <c r="A28" t="n">
        <v>27</v>
      </c>
      <c r="B28" t="n">
        <v>230194</v>
      </c>
      <c r="C28" t="n">
        <v>50.11008</v>
      </c>
      <c r="D28" t="n">
        <v>17.44559</v>
      </c>
      <c r="E28" t="n">
        <v>8153</v>
      </c>
      <c r="F28" t="n">
        <v>3.719806</v>
      </c>
      <c r="G28" t="n">
        <v>3</v>
      </c>
      <c r="H28" t="n">
        <v>2</v>
      </c>
      <c r="I28" t="n">
        <v>1</v>
      </c>
      <c r="J28" t="n">
        <v>1</v>
      </c>
      <c r="K28" t="n">
        <v>4.03</v>
      </c>
      <c r="L28" t="n">
        <v>3.543333</v>
      </c>
      <c r="M28" t="n">
        <v>100</v>
      </c>
      <c r="N28" t="str">
        <f>IF(M28&gt;=90,1,0)</f>
      </c>
      <c r="O28" t="str">
        <f>'Profit model'!$C$2+'Profit model'!$C$3*C28+'Profit model'!$C$4*D28+'Profit model'!$C$5*L28+'Profit model'!$C$8*E28+'Profit model'!$C$9*F28+'Profit model'!$C$11*H28+'Profit model'!$C$12*I28+'Profit model'!$C$13*J28</f>
      </c>
      <c r="P28" t="str">
        <f>B28-O28</f>
      </c>
    </row>
    <row r="29">
      <c r="A29" t="n">
        <v>28</v>
      </c>
      <c r="B29" t="n">
        <v>273036</v>
      </c>
      <c r="C29" t="n">
        <v>23.88854</v>
      </c>
      <c r="D29" t="n">
        <v>16.98563</v>
      </c>
      <c r="E29" t="n">
        <v>14673</v>
      </c>
      <c r="F29" t="n">
        <v>3.193422</v>
      </c>
      <c r="G29" t="n">
        <v>3</v>
      </c>
      <c r="H29" t="n">
        <v>4</v>
      </c>
      <c r="I29" t="n">
        <v>1</v>
      </c>
      <c r="J29" t="n">
        <v>0</v>
      </c>
      <c r="K29" t="n">
        <v>3.55</v>
      </c>
      <c r="L29" t="n">
        <v>2.988889</v>
      </c>
      <c r="M29" t="n">
        <v>84.20898</v>
      </c>
      <c r="N29" t="str">
        <f>IF(M29&gt;=90,1,0)</f>
      </c>
      <c r="O29" t="str">
        <f>'Profit model'!$C$2+'Profit model'!$C$3*C29+'Profit model'!$C$4*D29+'Profit model'!$C$5*L29+'Profit model'!$C$8*E29+'Profit model'!$C$9*F29+'Profit model'!$C$11*H29+'Profit model'!$C$12*I29+'Profit model'!$C$13*J29</f>
      </c>
      <c r="P29" t="str">
        <f>B29-O29</f>
      </c>
    </row>
    <row r="30">
      <c r="A30" t="n">
        <v>29</v>
      </c>
      <c r="B30" t="n">
        <v>263956</v>
      </c>
      <c r="C30" t="n">
        <v>19.51829</v>
      </c>
      <c r="D30" t="n">
        <v>23.54004</v>
      </c>
      <c r="E30" t="n">
        <v>11350</v>
      </c>
      <c r="F30" t="n">
        <v>5.392077</v>
      </c>
      <c r="G30" t="n">
        <v>3</v>
      </c>
      <c r="H30" t="n">
        <v>2</v>
      </c>
      <c r="I30" t="n">
        <v>1</v>
      </c>
      <c r="J30" t="n">
        <v>1</v>
      </c>
      <c r="K30" t="n">
        <v>3.46</v>
      </c>
      <c r="L30" t="n">
        <v>3.61</v>
      </c>
      <c r="M30" t="n">
        <v>100</v>
      </c>
      <c r="N30" t="str">
        <f>IF(M30&gt;=90,1,0)</f>
      </c>
      <c r="O30" t="str">
        <f>'Profit model'!$C$2+'Profit model'!$C$3*C30+'Profit model'!$C$4*D30+'Profit model'!$C$5*L30+'Profit model'!$C$8*E30+'Profit model'!$C$9*F30+'Profit model'!$C$11*H30+'Profit model'!$C$12*I30+'Profit model'!$C$13*J30</f>
      </c>
      <c r="P30" t="str">
        <f>B30-O30</f>
      </c>
    </row>
    <row r="31">
      <c r="A31" t="n">
        <v>30</v>
      </c>
      <c r="B31" t="n">
        <v>333607</v>
      </c>
      <c r="C31" t="n">
        <v>73.34144</v>
      </c>
      <c r="D31" t="n">
        <v>23.42505</v>
      </c>
      <c r="E31" t="n">
        <v>1116</v>
      </c>
      <c r="F31" t="n">
        <v>3.578323</v>
      </c>
      <c r="G31" t="n">
        <v>3</v>
      </c>
      <c r="H31" t="n">
        <v>2</v>
      </c>
      <c r="I31" t="n">
        <v>1</v>
      </c>
      <c r="J31" t="n">
        <v>1</v>
      </c>
      <c r="K31" t="n">
        <v>3.52</v>
      </c>
      <c r="L31" t="n">
        <v>3.473333</v>
      </c>
      <c r="M31" t="n">
        <v>100</v>
      </c>
      <c r="N31" t="str">
        <f>IF(M31&gt;=90,1,0)</f>
      </c>
      <c r="O31" t="str">
        <f>'Profit model'!$C$2+'Profit model'!$C$3*C31+'Profit model'!$C$4*D31+'Profit model'!$C$5*L31+'Profit model'!$C$8*E31+'Profit model'!$C$9*F31+'Profit model'!$C$11*H31+'Profit model'!$C$12*I31+'Profit model'!$C$13*J31</f>
      </c>
      <c r="P31" t="str">
        <f>B31-O31</f>
      </c>
    </row>
    <row r="32">
      <c r="A32" t="n">
        <v>31</v>
      </c>
      <c r="B32" t="n">
        <v>211885</v>
      </c>
      <c r="C32" t="n">
        <v>0</v>
      </c>
      <c r="D32" t="n">
        <v>10.77618</v>
      </c>
      <c r="E32" t="n">
        <v>2578</v>
      </c>
      <c r="F32" t="n">
        <v>3.100689</v>
      </c>
      <c r="G32" t="n">
        <v>2</v>
      </c>
      <c r="H32" t="n">
        <v>2</v>
      </c>
      <c r="I32" t="n">
        <v>1</v>
      </c>
      <c r="J32" t="n">
        <v>1</v>
      </c>
      <c r="K32" t="n">
        <v>2.86</v>
      </c>
      <c r="L32" t="n">
        <v>3.673333</v>
      </c>
      <c r="M32" t="n">
        <v>88.9286</v>
      </c>
      <c r="N32" t="str">
        <f>IF(M32&gt;=90,1,0)</f>
      </c>
      <c r="O32" t="str">
        <f>'Profit model'!$C$2+'Profit model'!$C$3*C32+'Profit model'!$C$4*D32+'Profit model'!$C$5*L32+'Profit model'!$C$8*E32+'Profit model'!$C$9*F32+'Profit model'!$C$11*H32+'Profit model'!$C$12*I32+'Profit model'!$C$13*J32</f>
      </c>
      <c r="P32" t="str">
        <f>B32-O32</f>
      </c>
    </row>
    <row r="33">
      <c r="A33" t="n">
        <v>32</v>
      </c>
      <c r="B33" t="n">
        <v>149033</v>
      </c>
      <c r="C33" t="n">
        <v>36.07926</v>
      </c>
      <c r="D33" t="n">
        <v>6.63655</v>
      </c>
      <c r="E33" t="n">
        <v>9697</v>
      </c>
      <c r="F33" t="n">
        <v>4.641468</v>
      </c>
      <c r="G33" t="n">
        <v>3</v>
      </c>
      <c r="H33" t="n">
        <v>3</v>
      </c>
      <c r="I33" t="n">
        <v>1</v>
      </c>
      <c r="J33" t="n">
        <v>0</v>
      </c>
      <c r="K33" t="n">
        <v>3.28</v>
      </c>
      <c r="L33" t="n">
        <v>3.55</v>
      </c>
      <c r="M33" t="n">
        <v>73.68654</v>
      </c>
      <c r="N33" t="str">
        <f>IF(M33&gt;=90,1,0)</f>
      </c>
      <c r="O33" t="str">
        <f>'Profit model'!$C$2+'Profit model'!$C$3*C33+'Profit model'!$C$4*D33+'Profit model'!$C$5*L33+'Profit model'!$C$8*E33+'Profit model'!$C$9*F33+'Profit model'!$C$11*H33+'Profit model'!$C$12*I33+'Profit model'!$C$13*J33</f>
      </c>
      <c r="P33" t="str">
        <f>B33-O33</f>
      </c>
    </row>
    <row r="34">
      <c r="A34" t="n">
        <v>33</v>
      </c>
      <c r="B34" t="n">
        <v>292745</v>
      </c>
      <c r="C34" t="n">
        <v>51.72017</v>
      </c>
      <c r="D34" t="n">
        <v>3.876797</v>
      </c>
      <c r="E34" t="n">
        <v>8177</v>
      </c>
      <c r="F34" t="n">
        <v>5.309016</v>
      </c>
      <c r="G34" t="n">
        <v>3</v>
      </c>
      <c r="H34" t="n">
        <v>2</v>
      </c>
      <c r="I34" t="n">
        <v>1</v>
      </c>
      <c r="J34" t="n">
        <v>1</v>
      </c>
      <c r="K34" t="n">
        <v>3.56</v>
      </c>
      <c r="L34" t="n">
        <v>3.088889</v>
      </c>
      <c r="M34" t="n">
        <v>96.05408</v>
      </c>
      <c r="N34" t="str">
        <f>IF(M34&gt;=90,1,0)</f>
      </c>
      <c r="O34" t="str">
        <f>'Profit model'!$C$2+'Profit model'!$C$3*C34+'Profit model'!$C$4*D34+'Profit model'!$C$5*L34+'Profit model'!$C$8*E34+'Profit model'!$C$9*F34+'Profit model'!$C$11*H34+'Profit model'!$C$12*I34+'Profit model'!$C$13*J34</f>
      </c>
      <c r="P34" t="str">
        <f>B34-O34</f>
      </c>
    </row>
    <row r="35">
      <c r="A35" t="n">
        <v>34</v>
      </c>
      <c r="B35" t="n">
        <v>382199</v>
      </c>
      <c r="C35" t="n">
        <v>29.17885</v>
      </c>
      <c r="D35" t="n">
        <v>19.74538</v>
      </c>
      <c r="E35" t="n">
        <v>10923</v>
      </c>
      <c r="F35" t="n">
        <v>2.361195</v>
      </c>
      <c r="G35" t="n">
        <v>4</v>
      </c>
      <c r="H35" t="n">
        <v>4</v>
      </c>
      <c r="I35" t="n">
        <v>1</v>
      </c>
      <c r="J35" t="n">
        <v>1</v>
      </c>
      <c r="K35" t="n">
        <v>3.58</v>
      </c>
      <c r="L35" t="n">
        <v>3.577778</v>
      </c>
      <c r="M35" t="n">
        <v>97.36939</v>
      </c>
      <c r="N35" t="str">
        <f>IF(M35&gt;=90,1,0)</f>
      </c>
      <c r="O35" t="str">
        <f>'Profit model'!$C$2+'Profit model'!$C$3*C35+'Profit model'!$C$4*D35+'Profit model'!$C$5*L35+'Profit model'!$C$8*E35+'Profit model'!$C$9*F35+'Profit model'!$C$11*H35+'Profit model'!$C$12*I35+'Profit model'!$C$13*J35</f>
      </c>
      <c r="P35" t="str">
        <f>B35-O35</f>
      </c>
    </row>
    <row r="36">
      <c r="A36" t="n">
        <v>35</v>
      </c>
      <c r="B36" t="n">
        <v>322624</v>
      </c>
      <c r="C36" t="n">
        <v>36.99931</v>
      </c>
      <c r="D36" t="n">
        <v>14.80082</v>
      </c>
      <c r="E36" t="n">
        <v>14361</v>
      </c>
      <c r="F36" t="n">
        <v>3.613021</v>
      </c>
      <c r="G36" t="n">
        <v>4</v>
      </c>
      <c r="H36" t="n">
        <v>3</v>
      </c>
      <c r="I36" t="n">
        <v>1</v>
      </c>
      <c r="J36" t="n">
        <v>1</v>
      </c>
      <c r="K36" t="n">
        <v>3.9</v>
      </c>
      <c r="L36" t="n">
        <v>3.916667</v>
      </c>
      <c r="M36" t="n">
        <v>100</v>
      </c>
      <c r="N36" t="str">
        <f>IF(M36&gt;=90,1,0)</f>
      </c>
      <c r="O36" t="str">
        <f>'Profit model'!$C$2+'Profit model'!$C$3*C36+'Profit model'!$C$4*D36+'Profit model'!$C$5*L36+'Profit model'!$C$8*E36+'Profit model'!$C$9*F36+'Profit model'!$C$11*H36+'Profit model'!$C$12*I36+'Profit model'!$C$13*J36</f>
      </c>
      <c r="P36" t="str">
        <f>B36-O36</f>
      </c>
    </row>
    <row r="37">
      <c r="A37" t="n">
        <v>36</v>
      </c>
      <c r="B37" t="n">
        <v>219292</v>
      </c>
      <c r="C37" t="n">
        <v>41.59958</v>
      </c>
      <c r="D37" t="n">
        <v>20.89528</v>
      </c>
      <c r="E37" t="n">
        <v>3218</v>
      </c>
      <c r="F37" t="n">
        <v>3.929021</v>
      </c>
      <c r="G37" t="n">
        <v>3</v>
      </c>
      <c r="H37" t="n">
        <v>2</v>
      </c>
      <c r="I37" t="n">
        <v>1</v>
      </c>
      <c r="J37" t="n">
        <v>1</v>
      </c>
      <c r="K37" t="n">
        <v>3.5</v>
      </c>
      <c r="L37" t="n">
        <v>4.244444</v>
      </c>
      <c r="M37" t="n">
        <v>100</v>
      </c>
      <c r="N37" t="str">
        <f>IF(M37&gt;=90,1,0)</f>
      </c>
      <c r="O37" t="str">
        <f>'Profit model'!$C$2+'Profit model'!$C$3*C37+'Profit model'!$C$4*D37+'Profit model'!$C$5*L37+'Profit model'!$C$8*E37+'Profit model'!$C$9*F37+'Profit model'!$C$11*H37+'Profit model'!$C$12*I37+'Profit model'!$C$13*J37</f>
      </c>
      <c r="P37" t="str">
        <f>B37-O37</f>
      </c>
    </row>
    <row r="38">
      <c r="A38" t="n">
        <v>37</v>
      </c>
      <c r="B38" t="n">
        <v>187765</v>
      </c>
      <c r="C38" t="n">
        <v>23.1985</v>
      </c>
      <c r="D38" t="n">
        <v>1.347023</v>
      </c>
      <c r="E38" t="n">
        <v>8870</v>
      </c>
      <c r="F38" t="n">
        <v>4.491863</v>
      </c>
      <c r="G38" t="n">
        <v>3</v>
      </c>
      <c r="H38" t="n">
        <v>3</v>
      </c>
      <c r="I38" t="n">
        <v>1</v>
      </c>
      <c r="J38" t="n">
        <v>1</v>
      </c>
      <c r="K38" t="n">
        <v>3.38</v>
      </c>
      <c r="L38" t="n">
        <v>4.016667</v>
      </c>
      <c r="M38" t="n">
        <v>73.68654</v>
      </c>
      <c r="N38" t="str">
        <f>IF(M38&gt;=90,1,0)</f>
      </c>
      <c r="O38" t="str">
        <f>'Profit model'!$C$2+'Profit model'!$C$3*C38+'Profit model'!$C$4*D38+'Profit model'!$C$5*L38+'Profit model'!$C$8*E38+'Profit model'!$C$9*F38+'Profit model'!$C$11*H38+'Profit model'!$C$12*I38+'Profit model'!$C$13*J38</f>
      </c>
      <c r="P38" t="str">
        <f>B38-O38</f>
      </c>
    </row>
    <row r="39">
      <c r="A39" t="n">
        <v>38</v>
      </c>
      <c r="B39" t="n">
        <v>203184</v>
      </c>
      <c r="C39" t="n">
        <v>15.60806</v>
      </c>
      <c r="D39" t="n">
        <v>1.577002</v>
      </c>
      <c r="E39" t="n">
        <v>6557</v>
      </c>
      <c r="F39" t="n">
        <v>4.225993</v>
      </c>
      <c r="G39" t="n">
        <v>3</v>
      </c>
      <c r="H39" t="n">
        <v>2</v>
      </c>
      <c r="I39" t="n">
        <v>1</v>
      </c>
      <c r="J39" t="n">
        <v>1</v>
      </c>
      <c r="K39" t="n">
        <v>3.68</v>
      </c>
      <c r="L39" t="n">
        <v>4.494444</v>
      </c>
      <c r="M39" t="n">
        <v>100</v>
      </c>
      <c r="N39" t="str">
        <f>IF(M39&gt;=90,1,0)</f>
      </c>
      <c r="O39" t="str">
        <f>'Profit model'!$C$2+'Profit model'!$C$3*C39+'Profit model'!$C$4*D39+'Profit model'!$C$5*L39+'Profit model'!$C$8*E39+'Profit model'!$C$9*F39+'Profit model'!$C$11*H39+'Profit model'!$C$12*I39+'Profit model'!$C$13*J39</f>
      </c>
      <c r="P39" t="str">
        <f>B39-O39</f>
      </c>
    </row>
    <row r="40">
      <c r="A40" t="n">
        <v>39</v>
      </c>
      <c r="B40" t="n">
        <v>221130</v>
      </c>
      <c r="C40" t="n">
        <v>34.69918</v>
      </c>
      <c r="D40" t="n">
        <v>5.486653</v>
      </c>
      <c r="E40" t="n">
        <v>8896</v>
      </c>
      <c r="F40" t="n">
        <v>5.046338</v>
      </c>
      <c r="G40" t="n">
        <v>2</v>
      </c>
      <c r="H40" t="n">
        <v>4</v>
      </c>
      <c r="I40" t="n">
        <v>1</v>
      </c>
      <c r="J40" t="n">
        <v>1</v>
      </c>
      <c r="K40" t="n">
        <v>3.9</v>
      </c>
      <c r="L40" t="n">
        <v>3.872222</v>
      </c>
      <c r="M40" t="n">
        <v>81.57837</v>
      </c>
      <c r="N40" t="str">
        <f>IF(M40&gt;=90,1,0)</f>
      </c>
      <c r="O40" t="str">
        <f>'Profit model'!$C$2+'Profit model'!$C$3*C40+'Profit model'!$C$4*D40+'Profit model'!$C$5*L40+'Profit model'!$C$8*E40+'Profit model'!$C$9*F40+'Profit model'!$C$11*H40+'Profit model'!$C$12*I40+'Profit model'!$C$13*J40</f>
      </c>
      <c r="P40" t="str">
        <f>B40-O40</f>
      </c>
    </row>
    <row r="41">
      <c r="A41" t="n">
        <v>40</v>
      </c>
      <c r="B41" t="n">
        <v>222913</v>
      </c>
      <c r="C41" t="n">
        <v>122.7943</v>
      </c>
      <c r="D41" t="n">
        <v>16.75565</v>
      </c>
      <c r="E41" t="n">
        <v>2521</v>
      </c>
      <c r="F41" t="n">
        <v>11.12788</v>
      </c>
      <c r="G41" t="n">
        <v>3</v>
      </c>
      <c r="H41" t="n">
        <v>4</v>
      </c>
      <c r="I41" t="n">
        <v>1</v>
      </c>
      <c r="J41" t="n">
        <v>1</v>
      </c>
      <c r="K41" t="n">
        <v>3.45</v>
      </c>
      <c r="L41" t="n">
        <v>4.194445</v>
      </c>
      <c r="M41" t="n">
        <v>78.94776</v>
      </c>
      <c r="N41" t="str">
        <f>IF(M41&gt;=90,1,0)</f>
      </c>
      <c r="O41" t="str">
        <f>'Profit model'!$C$2+'Profit model'!$C$3*C41+'Profit model'!$C$4*D41+'Profit model'!$C$5*L41+'Profit model'!$C$8*E41+'Profit model'!$C$9*F41+'Profit model'!$C$11*H41+'Profit model'!$C$12*I41+'Profit model'!$C$13*J41</f>
      </c>
      <c r="P41" t="str">
        <f>B41-O41</f>
      </c>
    </row>
    <row r="42">
      <c r="A42" t="n">
        <v>41</v>
      </c>
      <c r="B42" t="n">
        <v>147327</v>
      </c>
      <c r="C42" t="n">
        <v>14.91802</v>
      </c>
      <c r="D42" t="n">
        <v>11.92608</v>
      </c>
      <c r="E42" t="n">
        <v>9701</v>
      </c>
      <c r="F42" t="n">
        <v>4.3646</v>
      </c>
      <c r="G42" t="n">
        <v>2</v>
      </c>
      <c r="H42" t="n">
        <v>3</v>
      </c>
      <c r="I42" t="n">
        <v>1</v>
      </c>
      <c r="J42" t="n">
        <v>1</v>
      </c>
      <c r="K42" t="n">
        <v>3.03</v>
      </c>
      <c r="L42" t="n">
        <v>3.672222</v>
      </c>
      <c r="M42" t="n">
        <v>81.13993</v>
      </c>
      <c r="N42" t="str">
        <f>IF(M42&gt;=90,1,0)</f>
      </c>
      <c r="O42" t="str">
        <f>'Profit model'!$C$2+'Profit model'!$C$3*C42+'Profit model'!$C$4*D42+'Profit model'!$C$5*L42+'Profit model'!$C$8*E42+'Profit model'!$C$9*F42+'Profit model'!$C$11*H42+'Profit model'!$C$12*I42+'Profit model'!$C$13*J42</f>
      </c>
      <c r="P42" t="str">
        <f>B42-O42</f>
      </c>
    </row>
    <row r="43">
      <c r="A43" t="n">
        <v>42</v>
      </c>
      <c r="B43" t="n">
        <v>264072</v>
      </c>
      <c r="C43" t="n">
        <v>2.497289</v>
      </c>
      <c r="D43" t="n">
        <v>86.09446</v>
      </c>
      <c r="E43" t="n">
        <v>2106</v>
      </c>
      <c r="F43" t="n">
        <v>3.231049</v>
      </c>
      <c r="G43" t="n">
        <v>3</v>
      </c>
      <c r="H43" t="n">
        <v>2</v>
      </c>
      <c r="I43" t="n">
        <v>1</v>
      </c>
      <c r="J43" t="n">
        <v>1</v>
      </c>
      <c r="K43" t="n">
        <v>3.44</v>
      </c>
      <c r="L43" t="n">
        <v>3.656667</v>
      </c>
      <c r="M43" t="n">
        <v>98.68839</v>
      </c>
      <c r="N43" t="str">
        <f>IF(M43&gt;=90,1,0)</f>
      </c>
      <c r="O43" t="str">
        <f>'Profit model'!$C$2+'Profit model'!$C$3*C43+'Profit model'!$C$4*D43+'Profit model'!$C$5*L43+'Profit model'!$C$8*E43+'Profit model'!$C$9*F43+'Profit model'!$C$11*H43+'Profit model'!$C$12*I43+'Profit model'!$C$13*J43</f>
      </c>
      <c r="P43" t="str">
        <f>B43-O43</f>
      </c>
    </row>
    <row r="44">
      <c r="A44" t="n">
        <v>43</v>
      </c>
      <c r="B44" t="n">
        <v>337233</v>
      </c>
      <c r="C44" t="n">
        <v>177.5704</v>
      </c>
      <c r="D44" t="n">
        <v>5.486653</v>
      </c>
      <c r="E44" t="n">
        <v>3495</v>
      </c>
      <c r="F44" t="n">
        <v>3.653641</v>
      </c>
      <c r="G44" t="n">
        <v>4</v>
      </c>
      <c r="H44" t="n">
        <v>3</v>
      </c>
      <c r="I44" t="n">
        <v>1</v>
      </c>
      <c r="J44" t="n">
        <v>1</v>
      </c>
      <c r="K44" t="n">
        <v>3.73</v>
      </c>
      <c r="L44" t="n">
        <v>3.608233</v>
      </c>
      <c r="M44" t="n">
        <v>94.7351</v>
      </c>
      <c r="N44" t="str">
        <f>IF(M44&gt;=90,1,0)</f>
      </c>
      <c r="O44" t="str">
        <f>'Profit model'!$C$2+'Profit model'!$C$3*C44+'Profit model'!$C$4*D44+'Profit model'!$C$5*L44+'Profit model'!$C$8*E44+'Profit model'!$C$9*F44+'Profit model'!$C$11*H44+'Profit model'!$C$12*I44+'Profit model'!$C$13*J44</f>
      </c>
      <c r="P44" t="str">
        <f>B44-O44</f>
      </c>
    </row>
    <row r="45">
      <c r="A45" t="n">
        <v>44</v>
      </c>
      <c r="B45" t="n">
        <v>439781</v>
      </c>
      <c r="C45" t="n">
        <v>182.2364</v>
      </c>
      <c r="D45" t="n">
        <v>114.1519</v>
      </c>
      <c r="E45" t="n">
        <v>20624</v>
      </c>
      <c r="F45" t="n">
        <v>3.628561</v>
      </c>
      <c r="G45" t="n">
        <v>3</v>
      </c>
      <c r="H45" t="n">
        <v>4</v>
      </c>
      <c r="I45" t="n">
        <v>0</v>
      </c>
      <c r="J45" t="n">
        <v>1</v>
      </c>
      <c r="K45" t="n">
        <v>4.06</v>
      </c>
      <c r="L45" t="n">
        <v>4.172222</v>
      </c>
      <c r="M45" t="n">
        <v>86.84327</v>
      </c>
      <c r="N45" t="str">
        <f>IF(M45&gt;=90,1,0)</f>
      </c>
      <c r="O45" t="str">
        <f>'Profit model'!$C$2+'Profit model'!$C$3*C45+'Profit model'!$C$4*D45+'Profit model'!$C$5*L45+'Profit model'!$C$8*E45+'Profit model'!$C$9*F45+'Profit model'!$C$11*H45+'Profit model'!$C$12*I45+'Profit model'!$C$13*J45</f>
      </c>
      <c r="P45" t="str">
        <f>B45-O45</f>
      </c>
    </row>
    <row r="46">
      <c r="A46" t="n">
        <v>45</v>
      </c>
      <c r="B46" t="n">
        <v>410149</v>
      </c>
      <c r="C46" t="n">
        <v>47.64565</v>
      </c>
      <c r="D46" t="n">
        <v>9.166325</v>
      </c>
      <c r="E46" t="n">
        <v>17808</v>
      </c>
      <c r="F46" t="n">
        <v>3.472609</v>
      </c>
      <c r="G46" t="n">
        <v>5</v>
      </c>
      <c r="H46" t="n">
        <v>3</v>
      </c>
      <c r="I46" t="n">
        <v>1</v>
      </c>
      <c r="J46" t="n">
        <v>1</v>
      </c>
      <c r="K46" t="n">
        <v>3.58</v>
      </c>
      <c r="L46" t="n">
        <v>4.622222</v>
      </c>
      <c r="M46" t="n">
        <v>100</v>
      </c>
      <c r="N46" t="str">
        <f>IF(M46&gt;=90,1,0)</f>
      </c>
      <c r="O46" t="str">
        <f>'Profit model'!$C$2+'Profit model'!$C$3*C46+'Profit model'!$C$4*D46+'Profit model'!$C$5*L46+'Profit model'!$C$8*E46+'Profit model'!$C$9*F46+'Profit model'!$C$11*H46+'Profit model'!$C$12*I46+'Profit model'!$C$13*J46</f>
      </c>
      <c r="P46" t="str">
        <f>B46-O46</f>
      </c>
    </row>
    <row r="47">
      <c r="A47" t="n">
        <v>46</v>
      </c>
      <c r="B47" t="n">
        <v>315780</v>
      </c>
      <c r="C47" t="n">
        <v>6.177505</v>
      </c>
      <c r="D47" t="n">
        <v>5.256673</v>
      </c>
      <c r="E47" t="n">
        <v>9285</v>
      </c>
      <c r="F47" t="n">
        <v>3.144458</v>
      </c>
      <c r="G47" t="n">
        <v>4</v>
      </c>
      <c r="H47" t="n">
        <v>3</v>
      </c>
      <c r="I47" t="n">
        <v>1</v>
      </c>
      <c r="J47" t="n">
        <v>1</v>
      </c>
      <c r="K47" t="n">
        <v>3.4</v>
      </c>
      <c r="L47" t="n">
        <v>3.444445</v>
      </c>
      <c r="M47" t="n">
        <v>80.52612</v>
      </c>
      <c r="N47" t="str">
        <f>IF(M47&gt;=90,1,0)</f>
      </c>
      <c r="O47" t="str">
        <f>'Profit model'!$C$2+'Profit model'!$C$3*C47+'Profit model'!$C$4*D47+'Profit model'!$C$5*L47+'Profit model'!$C$8*E47+'Profit model'!$C$9*F47+'Profit model'!$C$11*H47+'Profit model'!$C$12*I47+'Profit model'!$C$13*J47</f>
      </c>
      <c r="P47" t="str">
        <f>B47-O47</f>
      </c>
    </row>
    <row r="48">
      <c r="A48" t="n">
        <v>47</v>
      </c>
      <c r="B48" t="n">
        <v>387853</v>
      </c>
      <c r="C48" t="n">
        <v>12.8479</v>
      </c>
      <c r="D48" t="n">
        <v>6.63655</v>
      </c>
      <c r="E48" t="n">
        <v>23623</v>
      </c>
      <c r="F48" t="n">
        <v>2.422707</v>
      </c>
      <c r="G48" t="n">
        <v>2</v>
      </c>
      <c r="H48" t="n">
        <v>5</v>
      </c>
      <c r="I48" t="n">
        <v>1</v>
      </c>
      <c r="J48" t="n">
        <v>1</v>
      </c>
      <c r="K48" t="n">
        <v>4.23</v>
      </c>
      <c r="L48" t="n">
        <v>3.95</v>
      </c>
      <c r="M48" t="n">
        <v>99.80105</v>
      </c>
      <c r="N48" t="str">
        <f>IF(M48&gt;=90,1,0)</f>
      </c>
      <c r="O48" t="str">
        <f>'Profit model'!$C$2+'Profit model'!$C$3*C48+'Profit model'!$C$4*D48+'Profit model'!$C$5*L48+'Profit model'!$C$8*E48+'Profit model'!$C$9*F48+'Profit model'!$C$11*H48+'Profit model'!$C$12*I48+'Profit model'!$C$13*J48</f>
      </c>
      <c r="P48" t="str">
        <f>B48-O48</f>
      </c>
    </row>
    <row r="49">
      <c r="A49" t="n">
        <v>48</v>
      </c>
      <c r="B49" t="n">
        <v>284169</v>
      </c>
      <c r="C49" t="n">
        <v>31.47899</v>
      </c>
      <c r="D49" t="n">
        <v>8.246407</v>
      </c>
      <c r="E49" t="n">
        <v>8491</v>
      </c>
      <c r="F49" t="n">
        <v>4.848749</v>
      </c>
      <c r="G49" t="n">
        <v>3</v>
      </c>
      <c r="H49" t="n">
        <v>2</v>
      </c>
      <c r="I49" t="n">
        <v>1</v>
      </c>
      <c r="J49" t="n">
        <v>1</v>
      </c>
      <c r="K49" t="n">
        <v>3.42</v>
      </c>
      <c r="L49" t="n">
        <v>3.872222</v>
      </c>
      <c r="M49" t="n">
        <v>97.36939</v>
      </c>
      <c r="N49" t="str">
        <f>IF(M49&gt;=90,1,0)</f>
      </c>
      <c r="O49" t="str">
        <f>'Profit model'!$C$2+'Profit model'!$C$3*C49+'Profit model'!$C$4*D49+'Profit model'!$C$5*L49+'Profit model'!$C$8*E49+'Profit model'!$C$9*F49+'Profit model'!$C$11*H49+'Profit model'!$C$12*I49+'Profit model'!$C$13*J49</f>
      </c>
      <c r="P49" t="str">
        <f>B49-O49</f>
      </c>
    </row>
    <row r="50">
      <c r="A50" t="n">
        <v>49</v>
      </c>
      <c r="B50" t="n">
        <v>195276</v>
      </c>
      <c r="C50" t="n">
        <v>55.40039</v>
      </c>
      <c r="D50" t="n">
        <v>14.68583</v>
      </c>
      <c r="E50" t="n">
        <v>1863</v>
      </c>
      <c r="F50" t="n">
        <v>3.713871</v>
      </c>
      <c r="G50" t="n">
        <v>4</v>
      </c>
      <c r="H50" t="n">
        <v>1</v>
      </c>
      <c r="I50" t="n">
        <v>1</v>
      </c>
      <c r="J50" t="n">
        <v>1</v>
      </c>
      <c r="K50" t="n">
        <v>3.23</v>
      </c>
      <c r="L50" t="n">
        <v>3.576667</v>
      </c>
      <c r="M50" t="n">
        <v>81.58205</v>
      </c>
      <c r="N50" t="str">
        <f>IF(M50&gt;=90,1,0)</f>
      </c>
      <c r="O50" t="str">
        <f>'Profit model'!$C$2+'Profit model'!$C$3*C50+'Profit model'!$C$4*D50+'Profit model'!$C$5*L50+'Profit model'!$C$8*E50+'Profit model'!$C$9*F50+'Profit model'!$C$11*H50+'Profit model'!$C$12*I50+'Profit model'!$C$13*J50</f>
      </c>
      <c r="P50" t="str">
        <f>B50-O50</f>
      </c>
    </row>
    <row r="51">
      <c r="A51" t="n">
        <v>50</v>
      </c>
      <c r="B51" t="n">
        <v>251013</v>
      </c>
      <c r="C51" t="n">
        <v>12.8479</v>
      </c>
      <c r="D51" t="n">
        <v>16.06571</v>
      </c>
      <c r="E51" t="n">
        <v>14653</v>
      </c>
      <c r="F51" t="n">
        <v>1.751638</v>
      </c>
      <c r="G51" t="n">
        <v>3</v>
      </c>
      <c r="H51" t="n">
        <v>4</v>
      </c>
      <c r="I51" t="n">
        <v>1</v>
      </c>
      <c r="J51" t="n">
        <v>0</v>
      </c>
      <c r="K51" t="n">
        <v>4.64</v>
      </c>
      <c r="L51" t="n">
        <v>3.016667</v>
      </c>
      <c r="M51" t="n">
        <v>76.31715</v>
      </c>
      <c r="N51" t="str">
        <f>IF(M51&gt;=90,1,0)</f>
      </c>
      <c r="O51" t="str">
        <f>'Profit model'!$C$2+'Profit model'!$C$3*C51+'Profit model'!$C$4*D51+'Profit model'!$C$5*L51+'Profit model'!$C$8*E51+'Profit model'!$C$9*F51+'Profit model'!$C$11*H51+'Profit model'!$C$12*I51+'Profit model'!$C$13*J51</f>
      </c>
      <c r="P51" t="str">
        <f>B51-O51</f>
      </c>
    </row>
    <row r="52">
      <c r="A52" t="n">
        <v>51</v>
      </c>
      <c r="B52" t="n">
        <v>237344</v>
      </c>
      <c r="C52" t="n">
        <v>3.417343</v>
      </c>
      <c r="D52" t="n">
        <v>7.096509</v>
      </c>
      <c r="E52" t="n">
        <v>3126</v>
      </c>
      <c r="F52" t="n">
        <v>2.447474</v>
      </c>
      <c r="G52" t="n">
        <v>2</v>
      </c>
      <c r="H52" t="n">
        <v>4</v>
      </c>
      <c r="I52" t="n">
        <v>1</v>
      </c>
      <c r="J52" t="n">
        <v>1</v>
      </c>
      <c r="K52" t="n">
        <v>3.66</v>
      </c>
      <c r="L52" t="n">
        <v>3.15</v>
      </c>
      <c r="M52" t="n">
        <v>60.52612</v>
      </c>
      <c r="N52" t="str">
        <f>IF(M52&gt;=90,1,0)</f>
      </c>
      <c r="O52" t="str">
        <f>'Profit model'!$C$2+'Profit model'!$C$3*C52+'Profit model'!$C$4*D52+'Profit model'!$C$5*L52+'Profit model'!$C$8*E52+'Profit model'!$C$9*F52+'Profit model'!$C$11*H52+'Profit model'!$C$12*I52+'Profit model'!$C$13*J52</f>
      </c>
      <c r="P52" t="str">
        <f>B52-O52</f>
      </c>
    </row>
    <row r="53">
      <c r="A53" t="n">
        <v>52</v>
      </c>
      <c r="B53" t="n">
        <v>169201</v>
      </c>
      <c r="C53" t="n">
        <v>24.11856</v>
      </c>
      <c r="D53" t="n">
        <v>3.416838</v>
      </c>
      <c r="E53" t="n">
        <v>14859</v>
      </c>
      <c r="F53" t="n">
        <v>6.585143</v>
      </c>
      <c r="G53" t="n">
        <v>3</v>
      </c>
      <c r="H53" t="n">
        <v>3</v>
      </c>
      <c r="I53" t="n">
        <v>1</v>
      </c>
      <c r="J53" t="n">
        <v>1</v>
      </c>
      <c r="K53" t="n">
        <v>3.83</v>
      </c>
      <c r="L53" t="n">
        <v>3.833333</v>
      </c>
      <c r="M53" t="n">
        <v>94.7351</v>
      </c>
      <c r="N53" t="str">
        <f>IF(M53&gt;=90,1,0)</f>
      </c>
      <c r="O53" t="str">
        <f>'Profit model'!$C$2+'Profit model'!$C$3*C53+'Profit model'!$C$4*D53+'Profit model'!$C$5*L53+'Profit model'!$C$8*E53+'Profit model'!$C$9*F53+'Profit model'!$C$11*H53+'Profit model'!$C$12*I53+'Profit model'!$C$13*J53</f>
      </c>
      <c r="P53" t="str">
        <f>B53-O53</f>
      </c>
    </row>
    <row r="54">
      <c r="A54" t="n">
        <v>53</v>
      </c>
      <c r="B54" t="n">
        <v>365018</v>
      </c>
      <c r="C54" t="n">
        <v>57.24049</v>
      </c>
      <c r="D54" t="n">
        <v>8.246407</v>
      </c>
      <c r="E54" t="n">
        <v>6909</v>
      </c>
      <c r="F54" t="n">
        <v>3.156869</v>
      </c>
      <c r="G54" t="n">
        <v>2</v>
      </c>
      <c r="H54" t="n">
        <v>2</v>
      </c>
      <c r="I54" t="n">
        <v>1</v>
      </c>
      <c r="J54" t="n">
        <v>1</v>
      </c>
      <c r="K54" t="n">
        <v>3.63</v>
      </c>
      <c r="L54" t="n">
        <v>3.683333</v>
      </c>
      <c r="M54" t="n">
        <v>94.7351</v>
      </c>
      <c r="N54" t="str">
        <f>IF(M54&gt;=90,1,0)</f>
      </c>
      <c r="O54" t="str">
        <f>'Profit model'!$C$2+'Profit model'!$C$3*C54+'Profit model'!$C$4*D54+'Profit model'!$C$5*L54+'Profit model'!$C$8*E54+'Profit model'!$C$9*F54+'Profit model'!$C$11*H54+'Profit model'!$C$12*I54+'Profit model'!$C$13*J54</f>
      </c>
      <c r="P54" t="str">
        <f>B54-O54</f>
      </c>
    </row>
    <row r="55">
      <c r="A55" t="n">
        <v>54</v>
      </c>
      <c r="B55" t="n">
        <v>159792</v>
      </c>
      <c r="C55" t="n">
        <v>6.670391</v>
      </c>
      <c r="D55" t="n">
        <v>3.876797</v>
      </c>
      <c r="E55" t="n">
        <v>3747</v>
      </c>
      <c r="F55" t="n">
        <v>3.756011</v>
      </c>
      <c r="G55" t="n">
        <v>3</v>
      </c>
      <c r="H55" t="n">
        <v>2</v>
      </c>
      <c r="I55" t="n">
        <v>1</v>
      </c>
      <c r="J55" t="n">
        <v>1</v>
      </c>
      <c r="K55" t="n">
        <v>3.08</v>
      </c>
      <c r="L55" t="n">
        <v>3.933333</v>
      </c>
      <c r="M55" t="n">
        <v>65.78734</v>
      </c>
      <c r="N55" t="str">
        <f>IF(M55&gt;=90,1,0)</f>
      </c>
      <c r="O55" t="str">
        <f>'Profit model'!$C$2+'Profit model'!$C$3*C55+'Profit model'!$C$4*D55+'Profit model'!$C$5*L55+'Profit model'!$C$8*E55+'Profit model'!$C$9*F55+'Profit model'!$C$11*H55+'Profit model'!$C$12*I55+'Profit model'!$C$13*J55</f>
      </c>
      <c r="P55" t="str">
        <f>B55-O55</f>
      </c>
    </row>
    <row r="56">
      <c r="A56" t="n">
        <v>55</v>
      </c>
      <c r="B56" t="n">
        <v>147672</v>
      </c>
      <c r="C56" t="n">
        <v>6.670391</v>
      </c>
      <c r="D56" t="n">
        <v>18.3655</v>
      </c>
      <c r="E56" t="n">
        <v>10532</v>
      </c>
      <c r="F56" t="n">
        <v>6.389294</v>
      </c>
      <c r="G56" t="n">
        <v>4</v>
      </c>
      <c r="H56" t="n">
        <v>3</v>
      </c>
      <c r="I56" t="n">
        <v>1</v>
      </c>
      <c r="J56" t="n">
        <v>1</v>
      </c>
      <c r="K56" t="n">
        <v>3.49</v>
      </c>
      <c r="L56" t="n">
        <v>3.477778</v>
      </c>
      <c r="M56" t="n">
        <v>76.31346</v>
      </c>
      <c r="N56" t="str">
        <f>IF(M56&gt;=90,1,0)</f>
      </c>
      <c r="O56" t="str">
        <f>'Profit model'!$C$2+'Profit model'!$C$3*C56+'Profit model'!$C$4*D56+'Profit model'!$C$5*L56+'Profit model'!$C$8*E56+'Profit model'!$C$9*F56+'Profit model'!$C$11*H56+'Profit model'!$C$12*I56+'Profit model'!$C$13*J56</f>
      </c>
      <c r="P56" t="str">
        <f>B56-O56</f>
      </c>
    </row>
    <row r="57">
      <c r="A57" t="n">
        <v>56</v>
      </c>
      <c r="B57" t="n">
        <v>189235</v>
      </c>
      <c r="C57" t="n">
        <v>4.797424</v>
      </c>
      <c r="D57" t="n">
        <v>2.726899</v>
      </c>
      <c r="E57" t="n">
        <v>13740</v>
      </c>
      <c r="F57" t="n">
        <v>4.597269</v>
      </c>
      <c r="G57" t="n">
        <v>2</v>
      </c>
      <c r="H57" t="n">
        <v>3</v>
      </c>
      <c r="I57" t="n">
        <v>1</v>
      </c>
      <c r="J57" t="n">
        <v>0</v>
      </c>
      <c r="K57" t="n">
        <v>3.1</v>
      </c>
      <c r="L57" t="n">
        <v>3.8</v>
      </c>
      <c r="M57" t="n">
        <v>64.35046</v>
      </c>
      <c r="N57" t="str">
        <f>IF(M57&gt;=90,1,0)</f>
      </c>
      <c r="O57" t="str">
        <f>'Profit model'!$C$2+'Profit model'!$C$3*C57+'Profit model'!$C$4*D57+'Profit model'!$C$5*L57+'Profit model'!$C$8*E57+'Profit model'!$C$9*F57+'Profit model'!$C$11*H57+'Profit model'!$C$12*I57+'Profit model'!$C$13*J57</f>
      </c>
      <c r="P57" t="str">
        <f>B57-O57</f>
      </c>
    </row>
    <row r="58">
      <c r="A58" t="n">
        <v>57</v>
      </c>
      <c r="B58" t="n">
        <v>122180</v>
      </c>
      <c r="C58" t="n">
        <v>24.34857</v>
      </c>
      <c r="D58" t="n">
        <v>2.956879</v>
      </c>
      <c r="E58" t="n">
        <v>3642</v>
      </c>
      <c r="F58" t="n">
        <v>2.973376</v>
      </c>
      <c r="G58" t="n">
        <v>3</v>
      </c>
      <c r="H58" t="n">
        <v>2</v>
      </c>
      <c r="I58" t="n">
        <v>1</v>
      </c>
      <c r="J58" t="n">
        <v>1</v>
      </c>
      <c r="K58" t="n">
        <v>3.35</v>
      </c>
      <c r="L58" t="n">
        <v>2.956667</v>
      </c>
      <c r="M58" t="n">
        <v>84.21266</v>
      </c>
      <c r="N58" t="str">
        <f>IF(M58&gt;=90,1,0)</f>
      </c>
      <c r="O58" t="str">
        <f>'Profit model'!$C$2+'Profit model'!$C$3*C58+'Profit model'!$C$4*D58+'Profit model'!$C$5*L58+'Profit model'!$C$8*E58+'Profit model'!$C$9*F58+'Profit model'!$C$11*H58+'Profit model'!$C$12*I58+'Profit model'!$C$13*J58</f>
      </c>
      <c r="P58" t="str">
        <f>B58-O58</f>
      </c>
    </row>
    <row r="59">
      <c r="A59" t="n">
        <v>58</v>
      </c>
      <c r="B59" t="n">
        <v>227601</v>
      </c>
      <c r="C59" t="n">
        <v>4.56741</v>
      </c>
      <c r="D59" t="n">
        <v>4.106776</v>
      </c>
      <c r="E59" t="n">
        <v>8477</v>
      </c>
      <c r="F59" t="n">
        <v>3.993874</v>
      </c>
      <c r="G59" t="n">
        <v>4</v>
      </c>
      <c r="H59" t="n">
        <v>2</v>
      </c>
      <c r="I59" t="n">
        <v>1</v>
      </c>
      <c r="J59" t="n">
        <v>1</v>
      </c>
      <c r="K59" t="n">
        <v>2.93</v>
      </c>
      <c r="L59" t="n">
        <v>3.05</v>
      </c>
      <c r="M59" t="n">
        <v>57.89552</v>
      </c>
      <c r="N59" t="str">
        <f>IF(M59&gt;=90,1,0)</f>
      </c>
      <c r="O59" t="str">
        <f>'Profit model'!$C$2+'Profit model'!$C$3*C59+'Profit model'!$C$4*D59+'Profit model'!$C$5*L59+'Profit model'!$C$8*E59+'Profit model'!$C$9*F59+'Profit model'!$C$11*H59+'Profit model'!$C$12*I59+'Profit model'!$C$13*J59</f>
      </c>
      <c r="P59" t="str">
        <f>B59-O59</f>
      </c>
    </row>
    <row r="60">
      <c r="A60" t="n">
        <v>59</v>
      </c>
      <c r="B60" t="n">
        <v>303069</v>
      </c>
      <c r="C60" t="n">
        <v>13.30792</v>
      </c>
      <c r="D60" t="n">
        <v>13.76591</v>
      </c>
      <c r="E60" t="n">
        <v>6231</v>
      </c>
      <c r="F60" t="n">
        <v>3.301353</v>
      </c>
      <c r="G60" t="n">
        <v>3</v>
      </c>
      <c r="H60" t="n">
        <v>3</v>
      </c>
      <c r="I60" t="n">
        <v>1</v>
      </c>
      <c r="J60" t="n">
        <v>1</v>
      </c>
      <c r="K60" t="n">
        <v>3.22</v>
      </c>
      <c r="L60" t="n">
        <v>3.233333</v>
      </c>
      <c r="M60" t="n">
        <v>100</v>
      </c>
      <c r="N60" t="str">
        <f>IF(M60&gt;=90,1,0)</f>
      </c>
      <c r="O60" t="str">
        <f>'Profit model'!$C$2+'Profit model'!$C$3*C60+'Profit model'!$C$4*D60+'Profit model'!$C$5*L60+'Profit model'!$C$8*E60+'Profit model'!$C$9*F60+'Profit model'!$C$11*H60+'Profit model'!$C$12*I60+'Profit model'!$C$13*J60</f>
      </c>
      <c r="P60" t="str">
        <f>B60-O60</f>
      </c>
    </row>
    <row r="61">
      <c r="A61" t="n">
        <v>60</v>
      </c>
      <c r="B61" t="n">
        <v>356071</v>
      </c>
      <c r="C61" t="n">
        <v>33.51625</v>
      </c>
      <c r="D61" t="n">
        <v>6.406571</v>
      </c>
      <c r="E61" t="n">
        <v>8845</v>
      </c>
      <c r="F61" t="n">
        <v>2.719548</v>
      </c>
      <c r="G61" t="n">
        <v>3</v>
      </c>
      <c r="H61" t="n">
        <v>4</v>
      </c>
      <c r="I61" t="n">
        <v>1</v>
      </c>
      <c r="J61" t="n">
        <v>1</v>
      </c>
      <c r="K61" t="n">
        <v>3.37</v>
      </c>
      <c r="L61" t="n">
        <v>3.344445</v>
      </c>
      <c r="M61" t="n">
        <v>57.89552</v>
      </c>
      <c r="N61" t="str">
        <f>IF(M61&gt;=90,1,0)</f>
      </c>
      <c r="O61" t="str">
        <f>'Profit model'!$C$2+'Profit model'!$C$3*C61+'Profit model'!$C$4*D61+'Profit model'!$C$5*L61+'Profit model'!$C$8*E61+'Profit model'!$C$9*F61+'Profit model'!$C$11*H61+'Profit model'!$C$12*I61+'Profit model'!$C$13*J61</f>
      </c>
      <c r="P61" t="str">
        <f>B61-O61</f>
      </c>
    </row>
    <row r="62">
      <c r="A62" t="n">
        <v>61</v>
      </c>
      <c r="B62" t="n">
        <v>177046</v>
      </c>
      <c r="C62" t="n">
        <v>21.81842</v>
      </c>
      <c r="D62" t="n">
        <v>13.30595</v>
      </c>
      <c r="E62" t="n">
        <v>3014</v>
      </c>
      <c r="F62" t="n">
        <v>3.263994</v>
      </c>
      <c r="G62" t="n">
        <v>3</v>
      </c>
      <c r="H62" t="n">
        <v>1</v>
      </c>
      <c r="I62" t="n">
        <v>1</v>
      </c>
      <c r="J62" t="n">
        <v>1</v>
      </c>
      <c r="K62" t="n">
        <v>3.07</v>
      </c>
      <c r="L62" t="n">
        <v>3.126667</v>
      </c>
      <c r="M62" t="n">
        <v>73.68654</v>
      </c>
      <c r="N62" t="str">
        <f>IF(M62&gt;=90,1,0)</f>
      </c>
      <c r="O62" t="str">
        <f>'Profit model'!$C$2+'Profit model'!$C$3*C62+'Profit model'!$C$4*D62+'Profit model'!$C$5*L62+'Profit model'!$C$8*E62+'Profit model'!$C$9*F62+'Profit model'!$C$11*H62+'Profit model'!$C$12*I62+'Profit model'!$C$13*J62</f>
      </c>
      <c r="P62" t="str">
        <f>B62-O62</f>
      </c>
    </row>
    <row r="63">
      <c r="A63" t="n">
        <v>62</v>
      </c>
      <c r="B63" t="n">
        <v>202641</v>
      </c>
      <c r="C63" t="n">
        <v>12.15786</v>
      </c>
      <c r="D63" t="n">
        <v>6.86653</v>
      </c>
      <c r="E63" t="n">
        <v>9820</v>
      </c>
      <c r="F63" t="n">
        <v>4.20145</v>
      </c>
      <c r="G63" t="n">
        <v>3</v>
      </c>
      <c r="H63" t="n">
        <v>4</v>
      </c>
      <c r="I63" t="n">
        <v>1</v>
      </c>
      <c r="J63" t="n">
        <v>0</v>
      </c>
      <c r="K63" t="n">
        <v>3.08</v>
      </c>
      <c r="L63" t="n">
        <v>3.3</v>
      </c>
      <c r="M63" t="n">
        <v>61.40299</v>
      </c>
      <c r="N63" t="str">
        <f>IF(M63&gt;=90,1,0)</f>
      </c>
      <c r="O63" t="str">
        <f>'Profit model'!$C$2+'Profit model'!$C$3*C63+'Profit model'!$C$4*D63+'Profit model'!$C$5*L63+'Profit model'!$C$8*E63+'Profit model'!$C$9*F63+'Profit model'!$C$11*H63+'Profit model'!$C$12*I63+'Profit model'!$C$13*J63</f>
      </c>
      <c r="P63" t="str">
        <f>B63-O63</f>
      </c>
    </row>
    <row r="64">
      <c r="A64" t="n">
        <v>63</v>
      </c>
      <c r="B64" t="n">
        <v>239036</v>
      </c>
      <c r="C64" t="n">
        <v>8.247626</v>
      </c>
      <c r="D64" t="n">
        <v>6.86653</v>
      </c>
      <c r="E64" t="n">
        <v>7581</v>
      </c>
      <c r="F64" t="n">
        <v>4.13658</v>
      </c>
      <c r="G64" t="n">
        <v>3</v>
      </c>
      <c r="H64" t="n">
        <v>3</v>
      </c>
      <c r="I64" t="n">
        <v>1</v>
      </c>
      <c r="J64" t="n">
        <v>1</v>
      </c>
      <c r="K64" t="n">
        <v>3.38</v>
      </c>
      <c r="L64" t="n">
        <v>3.666667</v>
      </c>
      <c r="M64" t="n">
        <v>100</v>
      </c>
      <c r="N64" t="str">
        <f>IF(M64&gt;=90,1,0)</f>
      </c>
      <c r="O64" t="str">
        <f>'Profit model'!$C$2+'Profit model'!$C$3*C64+'Profit model'!$C$4*D64+'Profit model'!$C$5*L64+'Profit model'!$C$8*E64+'Profit model'!$C$9*F64+'Profit model'!$C$11*H64+'Profit model'!$C$12*I64+'Profit model'!$C$13*J64</f>
      </c>
      <c r="P64" t="str">
        <f>B64-O64</f>
      </c>
    </row>
    <row r="65">
      <c r="A65" t="n">
        <v>64</v>
      </c>
      <c r="B65" t="n">
        <v>221157</v>
      </c>
      <c r="C65" t="n">
        <v>0</v>
      </c>
      <c r="D65" t="n">
        <v>0.8870637</v>
      </c>
      <c r="E65" t="n">
        <v>17110</v>
      </c>
      <c r="F65" t="n">
        <v>2.378613</v>
      </c>
      <c r="G65" t="n">
        <v>4</v>
      </c>
      <c r="H65" t="n">
        <v>3</v>
      </c>
      <c r="I65" t="n">
        <v>1</v>
      </c>
      <c r="J65" t="n">
        <v>1</v>
      </c>
      <c r="K65" t="n">
        <v>3.28</v>
      </c>
      <c r="L65" t="n">
        <v>3.311111</v>
      </c>
      <c r="M65" t="n">
        <v>79.47388</v>
      </c>
      <c r="N65" t="str">
        <f>IF(M65&gt;=90,1,0)</f>
      </c>
      <c r="O65" t="str">
        <f>'Profit model'!$C$2+'Profit model'!$C$3*C65+'Profit model'!$C$4*D65+'Profit model'!$C$5*L65+'Profit model'!$C$8*E65+'Profit model'!$C$9*F65+'Profit model'!$C$11*H65+'Profit model'!$C$12*I65+'Profit model'!$C$13*J65</f>
      </c>
      <c r="P65" t="str">
        <f>B65-O65</f>
      </c>
    </row>
    <row r="66">
      <c r="A66" t="n">
        <v>65</v>
      </c>
      <c r="B66" t="n">
        <v>301641</v>
      </c>
      <c r="C66" t="n">
        <v>150.2317</v>
      </c>
      <c r="D66" t="n">
        <v>23.42505</v>
      </c>
      <c r="E66" t="n">
        <v>1075</v>
      </c>
      <c r="F66" t="n">
        <v>3.21896</v>
      </c>
      <c r="G66" t="n">
        <v>3</v>
      </c>
      <c r="H66" t="n">
        <v>1</v>
      </c>
      <c r="I66" t="n">
        <v>1</v>
      </c>
      <c r="J66" t="n">
        <v>1</v>
      </c>
      <c r="K66" t="n">
        <v>3.73</v>
      </c>
      <c r="L66" t="n">
        <v>3.44</v>
      </c>
      <c r="M66" t="n">
        <v>63.15673</v>
      </c>
      <c r="N66" t="str">
        <f>IF(M66&gt;=90,1,0)</f>
      </c>
      <c r="O66" t="str">
        <f>'Profit model'!$C$2+'Profit model'!$C$3*C66+'Profit model'!$C$4*D66+'Profit model'!$C$5*L66+'Profit model'!$C$8*E66+'Profit model'!$C$9*F66+'Profit model'!$C$11*H66+'Profit model'!$C$12*I66+'Profit model'!$C$13*J66</f>
      </c>
      <c r="P66" t="str">
        <f>B66-O66</f>
      </c>
    </row>
    <row r="67">
      <c r="A67" t="n">
        <v>66</v>
      </c>
      <c r="B67" t="n">
        <v>146058</v>
      </c>
      <c r="C67" t="n">
        <v>115.2039</v>
      </c>
      <c r="D67" t="n">
        <v>3.876797</v>
      </c>
      <c r="E67" t="n">
        <v>1046</v>
      </c>
      <c r="F67" t="n">
        <v>6.56979</v>
      </c>
      <c r="G67" t="n">
        <v>2</v>
      </c>
      <c r="H67" t="n">
        <v>3</v>
      </c>
      <c r="I67" t="n">
        <v>1</v>
      </c>
      <c r="J67" t="n">
        <v>1</v>
      </c>
      <c r="K67" t="n">
        <v>4.03</v>
      </c>
      <c r="L67" t="n">
        <v>3.673333</v>
      </c>
      <c r="M67" t="n">
        <v>80.26675</v>
      </c>
      <c r="N67" t="str">
        <f>IF(M67&gt;=90,1,0)</f>
      </c>
      <c r="O67" t="str">
        <f>'Profit model'!$C$2+'Profit model'!$C$3*C67+'Profit model'!$C$4*D67+'Profit model'!$C$5*L67+'Profit model'!$C$8*E67+'Profit model'!$C$9*F67+'Profit model'!$C$11*H67+'Profit model'!$C$12*I67+'Profit model'!$C$13*J67</f>
      </c>
      <c r="P67" t="str">
        <f>B67-O67</f>
      </c>
    </row>
    <row r="68">
      <c r="A68" t="n">
        <v>67</v>
      </c>
      <c r="B68" t="n">
        <v>362067</v>
      </c>
      <c r="C68" t="n">
        <v>5.257451</v>
      </c>
      <c r="D68" t="n">
        <v>3.416838</v>
      </c>
      <c r="E68" t="n">
        <v>11552</v>
      </c>
      <c r="F68" t="n">
        <v>3.583143</v>
      </c>
      <c r="G68" t="n">
        <v>3</v>
      </c>
      <c r="H68" t="n">
        <v>3</v>
      </c>
      <c r="I68" t="n">
        <v>1</v>
      </c>
      <c r="J68" t="n">
        <v>1</v>
      </c>
      <c r="K68" t="n">
        <v>3.37</v>
      </c>
      <c r="L68" t="n">
        <v>4.15</v>
      </c>
      <c r="M68" t="n">
        <v>97.36939</v>
      </c>
      <c r="N68" t="str">
        <f>IF(M68&gt;=90,1,0)</f>
      </c>
      <c r="O68" t="str">
        <f>'Profit model'!$C$2+'Profit model'!$C$3*C68+'Profit model'!$C$4*D68+'Profit model'!$C$5*L68+'Profit model'!$C$8*E68+'Profit model'!$C$9*F68+'Profit model'!$C$11*H68+'Profit model'!$C$12*I68+'Profit model'!$C$13*J68</f>
      </c>
      <c r="P68" t="str">
        <f>B68-O68</f>
      </c>
    </row>
    <row r="69">
      <c r="A69" t="n">
        <v>68</v>
      </c>
      <c r="B69" t="n">
        <v>236339</v>
      </c>
      <c r="C69" t="n">
        <v>17.44816</v>
      </c>
      <c r="D69" t="n">
        <v>2.26694</v>
      </c>
      <c r="E69" t="n">
        <v>9018</v>
      </c>
      <c r="F69" t="n">
        <v>3.50481</v>
      </c>
      <c r="G69" t="n">
        <v>4</v>
      </c>
      <c r="H69" t="n">
        <v>2</v>
      </c>
      <c r="I69" t="n">
        <v>1</v>
      </c>
      <c r="J69" t="n">
        <v>1</v>
      </c>
      <c r="K69" t="n">
        <v>2.83</v>
      </c>
      <c r="L69" t="n">
        <v>3</v>
      </c>
      <c r="M69" t="n">
        <v>81.31677</v>
      </c>
      <c r="N69" t="str">
        <f>IF(M69&gt;=90,1,0)</f>
      </c>
      <c r="O69" t="str">
        <f>'Profit model'!$C$2+'Profit model'!$C$3*C69+'Profit model'!$C$4*D69+'Profit model'!$C$5*L69+'Profit model'!$C$8*E69+'Profit model'!$C$9*F69+'Profit model'!$C$11*H69+'Profit model'!$C$12*I69+'Profit model'!$C$13*J69</f>
      </c>
      <c r="P69" t="str">
        <f>B69-O69</f>
      </c>
    </row>
    <row r="70">
      <c r="A70" t="n">
        <v>69</v>
      </c>
      <c r="B70" t="n">
        <v>375393</v>
      </c>
      <c r="C70" t="n">
        <v>44.12973</v>
      </c>
      <c r="D70" t="n">
        <v>26.75975</v>
      </c>
      <c r="E70" t="n">
        <v>5050</v>
      </c>
      <c r="F70" t="n">
        <v>3.949484</v>
      </c>
      <c r="G70" t="n">
        <v>3</v>
      </c>
      <c r="H70" t="n">
        <v>3</v>
      </c>
      <c r="I70" t="n">
        <v>1</v>
      </c>
      <c r="J70" t="n">
        <v>1</v>
      </c>
      <c r="K70" t="n">
        <v>3.56</v>
      </c>
      <c r="L70" t="n">
        <v>3.94</v>
      </c>
      <c r="M70" t="n">
        <v>92.89294</v>
      </c>
      <c r="N70" t="str">
        <f>IF(M70&gt;=90,1,0)</f>
      </c>
      <c r="O70" t="str">
        <f>'Profit model'!$C$2+'Profit model'!$C$3*C70+'Profit model'!$C$4*D70+'Profit model'!$C$5*L70+'Profit model'!$C$8*E70+'Profit model'!$C$9*F70+'Profit model'!$C$11*H70+'Profit model'!$C$12*I70+'Profit model'!$C$13*J70</f>
      </c>
      <c r="P70" t="str">
        <f>B70-O70</f>
      </c>
    </row>
    <row r="71">
      <c r="A71" t="n">
        <v>70</v>
      </c>
      <c r="B71" t="n">
        <v>254203</v>
      </c>
      <c r="C71" t="n">
        <v>14.91802</v>
      </c>
      <c r="D71" t="n">
        <v>3.876797</v>
      </c>
      <c r="E71" t="n">
        <v>19809</v>
      </c>
      <c r="F71" t="n">
        <v>3.122484</v>
      </c>
      <c r="G71" t="n">
        <v>3</v>
      </c>
      <c r="H71" t="n">
        <v>4</v>
      </c>
      <c r="I71" t="n">
        <v>1</v>
      </c>
      <c r="J71" t="n">
        <v>0</v>
      </c>
      <c r="K71" t="n">
        <v>3.24</v>
      </c>
      <c r="L71" t="n">
        <v>3.538889</v>
      </c>
      <c r="M71" t="n">
        <v>78.94407</v>
      </c>
      <c r="N71" t="str">
        <f>IF(M71&gt;=90,1,0)</f>
      </c>
      <c r="O71" t="str">
        <f>'Profit model'!$C$2+'Profit model'!$C$3*C71+'Profit model'!$C$4*D71+'Profit model'!$C$5*L71+'Profit model'!$C$8*E71+'Profit model'!$C$9*F71+'Profit model'!$C$11*H71+'Profit model'!$C$12*I71+'Profit model'!$C$13*J71</f>
      </c>
      <c r="P71" t="str">
        <f>B71-O71</f>
      </c>
    </row>
    <row r="72">
      <c r="A72" t="n">
        <v>71</v>
      </c>
      <c r="B72" t="n">
        <v>198529</v>
      </c>
      <c r="C72" t="n">
        <v>43.89972</v>
      </c>
      <c r="D72" t="n">
        <v>38.37372</v>
      </c>
      <c r="E72" t="n">
        <v>3265</v>
      </c>
      <c r="F72" t="n">
        <v>3.856324</v>
      </c>
      <c r="G72" t="n">
        <v>2</v>
      </c>
      <c r="H72" t="n">
        <v>1</v>
      </c>
      <c r="I72" t="n">
        <v>1</v>
      </c>
      <c r="J72" t="n">
        <v>1</v>
      </c>
      <c r="K72" t="n">
        <v>3.88</v>
      </c>
      <c r="L72" t="n">
        <v>3.466667</v>
      </c>
      <c r="M72" t="n">
        <v>79.94253</v>
      </c>
      <c r="N72" t="str">
        <f>IF(M72&gt;=90,1,0)</f>
      </c>
      <c r="O72" t="str">
        <f>'Profit model'!$C$2+'Profit model'!$C$3*C72+'Profit model'!$C$4*D72+'Profit model'!$C$5*L72+'Profit model'!$C$8*E72+'Profit model'!$C$9*F72+'Profit model'!$C$11*H72+'Profit model'!$C$12*I72+'Profit model'!$C$13*J72</f>
      </c>
      <c r="P72" t="str">
        <f>B72-O72</f>
      </c>
    </row>
    <row r="73">
      <c r="A73" t="n">
        <v>72</v>
      </c>
      <c r="B73" t="n">
        <v>196772</v>
      </c>
      <c r="C73" t="n">
        <v>126.4745</v>
      </c>
      <c r="D73" t="n">
        <v>27.44969</v>
      </c>
      <c r="E73" t="n">
        <v>3151</v>
      </c>
      <c r="F73" t="n">
        <v>3.680586</v>
      </c>
      <c r="G73" t="n">
        <v>2</v>
      </c>
      <c r="H73" t="n">
        <v>1</v>
      </c>
      <c r="I73" t="n">
        <v>1</v>
      </c>
      <c r="J73" t="n">
        <v>1</v>
      </c>
      <c r="K73" t="n">
        <v>3.73</v>
      </c>
      <c r="L73" t="n">
        <v>3.416667</v>
      </c>
      <c r="M73" t="n">
        <v>73.68654</v>
      </c>
      <c r="N73" t="str">
        <f>IF(M73&gt;=90,1,0)</f>
      </c>
      <c r="O73" t="str">
        <f>'Profit model'!$C$2+'Profit model'!$C$3*C73+'Profit model'!$C$4*D73+'Profit model'!$C$5*L73+'Profit model'!$C$8*E73+'Profit model'!$C$9*F73+'Profit model'!$C$11*H73+'Profit model'!$C$12*I73+'Profit model'!$C$13*J73</f>
      </c>
      <c r="P73" t="str">
        <f>B73-O73</f>
      </c>
    </row>
    <row r="74">
      <c r="A74" t="n">
        <v>73</v>
      </c>
      <c r="B74" t="n">
        <v>279193</v>
      </c>
      <c r="C74" t="n">
        <v>41.13955</v>
      </c>
      <c r="D74" t="n">
        <v>6.406571</v>
      </c>
      <c r="E74" t="n">
        <v>6276</v>
      </c>
      <c r="F74" t="n">
        <v>4.180132</v>
      </c>
      <c r="G74" t="n">
        <v>4</v>
      </c>
      <c r="H74" t="n">
        <v>3</v>
      </c>
      <c r="I74" t="n">
        <v>1</v>
      </c>
      <c r="J74" t="n">
        <v>1</v>
      </c>
      <c r="K74" t="n">
        <v>3.2</v>
      </c>
      <c r="L74" t="n">
        <v>4.083333</v>
      </c>
      <c r="M74" t="n">
        <v>85.9664</v>
      </c>
      <c r="N74" t="str">
        <f>IF(M74&gt;=90,1,0)</f>
      </c>
      <c r="O74" t="str">
        <f>'Profit model'!$C$2+'Profit model'!$C$3*C74+'Profit model'!$C$4*D74+'Profit model'!$C$5*L74+'Profit model'!$C$8*E74+'Profit model'!$C$9*F74+'Profit model'!$C$11*H74+'Profit model'!$C$12*I74+'Profit model'!$C$13*J74</f>
      </c>
      <c r="P74" t="str">
        <f>B74-O74</f>
      </c>
    </row>
    <row r="75">
      <c r="A75" t="n">
        <v>74</v>
      </c>
      <c r="B75" t="n">
        <v>518998</v>
      </c>
      <c r="C75" t="n">
        <v>171.0972</v>
      </c>
      <c r="D75" t="n">
        <v>29.51951</v>
      </c>
      <c r="E75" t="n">
        <v>10913</v>
      </c>
      <c r="F75" t="n">
        <v>2.31985</v>
      </c>
      <c r="G75" t="n">
        <v>3</v>
      </c>
      <c r="H75" t="n">
        <v>4</v>
      </c>
      <c r="I75" t="n">
        <v>1</v>
      </c>
      <c r="J75" t="n">
        <v>0</v>
      </c>
      <c r="K75" t="n">
        <v>3.5</v>
      </c>
      <c r="L75" t="n">
        <v>4.405556</v>
      </c>
      <c r="M75" t="n">
        <v>94.73878</v>
      </c>
      <c r="N75" t="str">
        <f>IF(M75&gt;=90,1,0)</f>
      </c>
      <c r="O75" t="str">
        <f>'Profit model'!$C$2+'Profit model'!$C$3*C75+'Profit model'!$C$4*D75+'Profit model'!$C$5*L75+'Profit model'!$C$8*E75+'Profit model'!$C$9*F75+'Profit model'!$C$11*H75+'Profit model'!$C$12*I75+'Profit model'!$C$13*J75</f>
      </c>
      <c r="P75" t="str">
        <f>B75-O75</f>
      </c>
    </row>
    <row r="76">
      <c r="A76" t="n">
        <v>75</v>
      </c>
      <c r="B76" t="n">
        <v>296826</v>
      </c>
      <c r="C76" t="n">
        <v>2.267276</v>
      </c>
      <c r="D76" t="n">
        <v>8.706366</v>
      </c>
      <c r="E76" t="n">
        <v>8966</v>
      </c>
      <c r="F76" t="n">
        <v>1.886111</v>
      </c>
      <c r="G76" t="n">
        <v>4</v>
      </c>
      <c r="H76" t="n">
        <v>4</v>
      </c>
      <c r="I76" t="n">
        <v>0</v>
      </c>
      <c r="J76" t="n">
        <v>1</v>
      </c>
      <c r="K76" t="n">
        <v>3.57</v>
      </c>
      <c r="L76" t="n">
        <v>3.344445</v>
      </c>
      <c r="M76" t="n">
        <v>89.47388</v>
      </c>
      <c r="N76" t="str">
        <f>IF(M76&gt;=90,1,0)</f>
      </c>
      <c r="O76" t="str">
        <f>'Profit model'!$C$2+'Profit model'!$C$3*C76+'Profit model'!$C$4*D76+'Profit model'!$C$5*L76+'Profit model'!$C$8*E76+'Profit model'!$C$9*F76+'Profit model'!$C$11*H76+'Profit model'!$C$12*I76+'Profit model'!$C$13*J76</f>
      </c>
      <c r="P76" t="str">
        <f>B76-O76</f>
      </c>
    </row>
  </sheetData>
  <autoFilter ref="A1:P76"/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  <selection pane="bottomLeft"/>
    </sheetView>
  </sheetViews>
  <sheetFormatPr defaultRowHeight="15.0" baseColWidth="10"/>
  <cols>
    <col min="1" max="1" width="16.71" hidden="0" customWidth="1"/>
    <col min="2" max="2" width="5.71" hidden="0" customWidth="1"/>
    <col min="3" max="3" width="13.71" hidden="0" customWidth="1"/>
    <col min="4" max="4" width="14.71" hidden="0" customWidth="1"/>
  </cols>
  <sheetData>
    <row r="1">
      <c r="A1" t="s">
        <v>36</v>
      </c>
      <c r="B1" t="s">
        <v>39</v>
      </c>
      <c r="C1" t="s">
        <v>40</v>
      </c>
      <c r="D1" t="s">
        <v>41</v>
      </c>
    </row>
    <row r="2">
      <c r="A2" t="n">
        <v>0</v>
      </c>
      <c r="B2" t="n">
        <v>38</v>
      </c>
      <c r="C2" t="n">
        <v>3.498158</v>
      </c>
      <c r="D2" t="n">
        <v>3.479211</v>
      </c>
    </row>
    <row r="3">
      <c r="A3" t="n">
        <v>1</v>
      </c>
      <c r="B3" t="n">
        <v>37</v>
      </c>
      <c r="C3" t="n">
        <v>3.781574</v>
      </c>
      <c r="D3" t="n">
        <v>3.433514</v>
      </c>
    </row>
  </sheetData>
  <autoFilter ref="A1:D3"/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4.71" hidden="0" customWidth="1"/>
    <col min="2" max="2" width="22.71" hidden="0" customWidth="1"/>
    <col min="3" max="3" width="20.71" hidden="0" customWidth="1"/>
    <col min="4" max="4" width="18.71" hidden="0" customWidth="1"/>
    <col min="5" max="5" width="18.71" hidden="0" customWidth="1"/>
    <col min="6" max="6" width="18.71" hidden="0" customWidth="1"/>
    <col min="7" max="7" width="18.71" hidden="0" customWidth="1"/>
  </cols>
  <sheetData>
    <row r="2">
      <c r="A2" t="s">
        <v>42</v>
      </c>
      <c r="B2" t="s">
        <v>43</v>
      </c>
    </row>
    <row r="3">
      <c r="A3" t="s">
        <v>44</v>
      </c>
      <c r="B3" t="n">
        <v>40</v>
      </c>
    </row>
    <row r="4">
      <c r="A4" t="s">
        <v>45</v>
      </c>
      <c r="B4" t="n">
        <v>1200</v>
      </c>
    </row>
    <row r="5">
      <c r="A5" t="s">
        <v>46</v>
      </c>
      <c r="B5" t="n">
        <v>340</v>
      </c>
    </row>
    <row r="6">
      <c r="A6" t="s">
        <v>16</v>
      </c>
      <c r="B6" t="n">
        <v>701</v>
      </c>
    </row>
    <row r="7">
      <c r="A7" t="s">
        <v>47</v>
      </c>
      <c r="B7" t="n">
        <v>-5.01</v>
      </c>
    </row>
    <row r="9">
      <c r="A9" t="s">
        <v>48</v>
      </c>
      <c r="B9" t="s">
        <v>49</v>
      </c>
      <c r="C9" t="s">
        <v>50</v>
      </c>
      <c r="D9" t="s">
        <v>51</v>
      </c>
      <c r="E9" t="s">
        <v>52</v>
      </c>
      <c r="F9" t="s">
        <v>53</v>
      </c>
      <c r="G9" t="s">
        <v>54</v>
      </c>
    </row>
    <row r="10">
      <c r="A10" t="n">
        <v>80</v>
      </c>
      <c r="B10" t="str">
        <f>$B$6+$B$7*A10</f>
      </c>
      <c r="C10" t="str">
        <f>MAX(0,MIN(ROUNDDOWN(B10,0),$B$5))</f>
      </c>
      <c r="D10" t="str">
        <f>A10*C10</f>
      </c>
      <c r="E10" t="str">
        <f>$B$4+$B$3*C10</f>
      </c>
      <c r="F10" t="str">
        <f>D10-E10</f>
      </c>
      <c r="G10" t="n">
        <v>10800</v>
      </c>
    </row>
    <row r="11">
      <c r="A11" t="n">
        <v>90</v>
      </c>
      <c r="B11" t="str">
        <f>$B$6+$B$7*A11</f>
      </c>
      <c r="C11" t="str">
        <f>MAX(0,MIN(ROUNDDOWN(B11,0),$B$5))</f>
      </c>
      <c r="D11" t="str">
        <f>A11*C11</f>
      </c>
      <c r="E11" t="str">
        <f>$B$4+$B$3*C11</f>
      </c>
      <c r="F11" t="str">
        <f>D11-E11</f>
      </c>
      <c r="G11" t="n">
        <v>11300</v>
      </c>
    </row>
    <row r="12">
      <c r="A12" t="n">
        <v>100</v>
      </c>
      <c r="B12" t="str">
        <f>$B$6+$B$7*A12</f>
      </c>
      <c r="C12" t="str">
        <f>MAX(0,MIN(ROUNDDOWN(B12,0),$B$5))</f>
      </c>
      <c r="D12" t="str">
        <f>A12*C12</f>
      </c>
      <c r="E12" t="str">
        <f>$B$4+$B$3*C12</f>
      </c>
      <c r="F12" t="str">
        <f>D12-E12</f>
      </c>
      <c r="G12" t="n">
        <v>10800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ETX1100 / ETX5900</dc:creator>
  <cp:lastModifiedBy>ETX1100 / ETX5900</cp:lastModifiedBy>
  <dcterms:created xsi:type="dcterms:W3CDTF">2026-10-31T20:30:29Z</dcterms:created>
</coreProperties>
</file>